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showHorizontalScroll="0" showSheetTabs="0" xWindow="120" yWindow="75" windowWidth="15135" windowHeight="7620" firstSheet="1" activeTab="1"/>
  </bookViews>
  <sheets>
    <sheet name="Hoja1" sheetId="1" state="hidden" r:id="rId1"/>
    <sheet name="Hoja3" sheetId="3" r:id="rId2"/>
  </sheets>
  <calcPr calcId="124519"/>
</workbook>
</file>

<file path=xl/calcChain.xml><?xml version="1.0" encoding="utf-8"?>
<calcChain xmlns="http://schemas.openxmlformats.org/spreadsheetml/2006/main">
  <c r="J40" i="3"/>
  <c r="J34"/>
  <c r="J46"/>
  <c r="D46"/>
  <c r="P43"/>
  <c r="V43"/>
  <c r="J43"/>
  <c r="D43"/>
  <c r="V40"/>
  <c r="P40"/>
  <c r="D40"/>
  <c r="V37"/>
  <c r="P37"/>
  <c r="J37"/>
  <c r="D37"/>
  <c r="V34"/>
  <c r="P34"/>
  <c r="D34"/>
  <c r="V31"/>
  <c r="P31"/>
  <c r="J31"/>
  <c r="D31"/>
  <c r="V28"/>
  <c r="P28"/>
  <c r="J28"/>
  <c r="D28"/>
  <c r="V25"/>
  <c r="P25"/>
  <c r="J25"/>
  <c r="D25"/>
  <c r="V22"/>
  <c r="P22"/>
  <c r="J22"/>
  <c r="D22"/>
  <c r="V19"/>
  <c r="P19"/>
  <c r="J19"/>
  <c r="D19"/>
  <c r="D16"/>
  <c r="V16"/>
  <c r="P16"/>
  <c r="J16"/>
  <c r="V13"/>
  <c r="P13"/>
  <c r="J13"/>
  <c r="D13"/>
  <c r="V7"/>
  <c r="P7"/>
  <c r="J7"/>
  <c r="D7"/>
  <c r="V10"/>
  <c r="P10"/>
  <c r="J10"/>
  <c r="D10"/>
  <c r="Y1" i="1" l="1"/>
  <c r="S4" i="3" s="1"/>
  <c r="B1"/>
  <c r="D4" s="1"/>
  <c r="Q1"/>
  <c r="P1"/>
  <c r="O1"/>
  <c r="G1"/>
  <c r="F1"/>
  <c r="X1"/>
  <c r="W1"/>
  <c r="V1"/>
  <c r="U1"/>
  <c r="S1"/>
  <c r="T1"/>
  <c r="R1"/>
  <c r="N1"/>
  <c r="M1"/>
  <c r="L1"/>
  <c r="K1"/>
  <c r="J1"/>
  <c r="I1"/>
  <c r="H1"/>
  <c r="E1"/>
  <c r="D1"/>
  <c r="X2" l="1"/>
  <c r="X5" s="1"/>
  <c r="X3" s="1"/>
  <c r="W2"/>
  <c r="W5" s="1"/>
  <c r="W3" s="1"/>
  <c r="V2"/>
  <c r="V5" s="1"/>
  <c r="V3" s="1"/>
  <c r="E2" l="1"/>
  <c r="E5" s="1"/>
  <c r="E3" s="1"/>
  <c r="F2"/>
  <c r="F5" s="1"/>
  <c r="F3" s="1"/>
  <c r="G2"/>
  <c r="G5" s="1"/>
  <c r="G3" s="1"/>
  <c r="H2"/>
  <c r="H5" s="1"/>
  <c r="H3" s="1"/>
  <c r="I2"/>
  <c r="I5" s="1"/>
  <c r="I3" s="1"/>
  <c r="J2"/>
  <c r="J5" s="1"/>
  <c r="J3" s="1"/>
  <c r="K2"/>
  <c r="K5" s="1"/>
  <c r="K3" s="1"/>
  <c r="L2"/>
  <c r="L5" s="1"/>
  <c r="L3" s="1"/>
  <c r="M2"/>
  <c r="M5" s="1"/>
  <c r="M3" s="1"/>
  <c r="N2"/>
  <c r="N5" s="1"/>
  <c r="N3" s="1"/>
  <c r="O2"/>
  <c r="O5" s="1"/>
  <c r="P2"/>
  <c r="P5" s="1"/>
  <c r="P3" s="1"/>
  <c r="Q2"/>
  <c r="Q5" s="1"/>
  <c r="Q3" s="1"/>
  <c r="R2"/>
  <c r="R5" s="1"/>
  <c r="R3" s="1"/>
  <c r="S2"/>
  <c r="S5" s="1"/>
  <c r="S3" s="1"/>
  <c r="T2"/>
  <c r="T5" s="1"/>
  <c r="T3" s="1"/>
  <c r="U2"/>
  <c r="U5" s="1"/>
  <c r="U3" s="1"/>
  <c r="D2"/>
  <c r="D5" s="1"/>
  <c r="D3" s="1"/>
</calcChain>
</file>

<file path=xl/sharedStrings.xml><?xml version="1.0" encoding="utf-8"?>
<sst xmlns="http://schemas.openxmlformats.org/spreadsheetml/2006/main" count="726" uniqueCount="91">
  <si>
    <t>T</t>
  </si>
  <si>
    <t>O</t>
  </si>
  <si>
    <t>N</t>
  </si>
  <si>
    <t>I</t>
  </si>
  <si>
    <t>R</t>
  </si>
  <si>
    <t>S</t>
  </si>
  <si>
    <t>A</t>
  </si>
  <si>
    <t>M</t>
  </si>
  <si>
    <t>E</t>
  </si>
  <si>
    <t>D</t>
  </si>
  <si>
    <t>L</t>
  </si>
  <si>
    <t>V</t>
  </si>
  <si>
    <t>B</t>
  </si>
  <si>
    <t>H</t>
  </si>
  <si>
    <t>G</t>
  </si>
  <si>
    <t>P</t>
  </si>
  <si>
    <t>W</t>
  </si>
  <si>
    <t>F</t>
  </si>
  <si>
    <t>CINE</t>
  </si>
  <si>
    <t>CANTANTE</t>
  </si>
  <si>
    <t>ROD STEWART</t>
  </si>
  <si>
    <t>HARRISON FORD</t>
  </si>
  <si>
    <t>Nelson Mandela</t>
  </si>
  <si>
    <t>Steven Spielberg</t>
  </si>
  <si>
    <t>C</t>
  </si>
  <si>
    <t>samantha</t>
  </si>
  <si>
    <t>nombre en la serie</t>
  </si>
  <si>
    <t>batman</t>
  </si>
  <si>
    <t>torres petronas</t>
  </si>
  <si>
    <t>BRAD PITT</t>
  </si>
  <si>
    <t>LEONARDO DICAPRIO</t>
  </si>
  <si>
    <t>ARCO DEL TRIUNFO</t>
  </si>
  <si>
    <t>U</t>
  </si>
  <si>
    <t>PARIS</t>
  </si>
  <si>
    <t>MARI POPPINS</t>
  </si>
  <si>
    <t>kevin</t>
  </si>
  <si>
    <t>K</t>
  </si>
  <si>
    <t>nombre en la  peli</t>
  </si>
  <si>
    <t>Carlos Santana</t>
  </si>
  <si>
    <t>TOM HANKS</t>
  </si>
  <si>
    <t>J</t>
  </si>
  <si>
    <t>ADOLFO HITLER</t>
  </si>
  <si>
    <t>EVA PERON</t>
  </si>
  <si>
    <t>Jose Ortega Cano</t>
  </si>
  <si>
    <t>Elvis Presley</t>
  </si>
  <si>
    <t>Y</t>
  </si>
  <si>
    <t>Sophia Loren</t>
  </si>
  <si>
    <t>ACTRIZ</t>
  </si>
  <si>
    <t>Jose Luis Rodriguez</t>
  </si>
  <si>
    <t>EL PUMA</t>
  </si>
  <si>
    <t>ISABEL PANTOJA</t>
  </si>
  <si>
    <t>JOSELITO</t>
  </si>
  <si>
    <t>NIÑO PRODIGIO</t>
  </si>
  <si>
    <t>Ana Rosa Quintana</t>
  </si>
  <si>
    <t>Q</t>
  </si>
  <si>
    <t>TV</t>
  </si>
  <si>
    <t>maria teresa campos</t>
  </si>
  <si>
    <t>jorge javier vazquez</t>
  </si>
  <si>
    <t>Z</t>
  </si>
  <si>
    <t>STING</t>
  </si>
  <si>
    <t>MARIAH CAREY</t>
  </si>
  <si>
    <t>MICHAEL JACKSON</t>
  </si>
  <si>
    <t>Bruce Lee</t>
  </si>
  <si>
    <t>Jackie Chan</t>
  </si>
  <si>
    <t>WILL SMITH</t>
  </si>
  <si>
    <t>ANGELINA JOLIE</t>
  </si>
  <si>
    <t>KEVIN COSTNER</t>
  </si>
  <si>
    <t>Pablo Picasso</t>
  </si>
  <si>
    <t>Albert Einstein</t>
  </si>
  <si>
    <t>Oscar Martinez</t>
  </si>
  <si>
    <t>Letizia Ortiz</t>
  </si>
  <si>
    <t>Matias Prats</t>
  </si>
  <si>
    <t>Johan Cruyff</t>
  </si>
  <si>
    <t>DEPORTE</t>
  </si>
  <si>
    <t>Gregory Peck</t>
  </si>
  <si>
    <t>Kirk Douglas</t>
  </si>
  <si>
    <t>Raphael</t>
  </si>
  <si>
    <t>Fidel Castro</t>
  </si>
  <si>
    <t>ZAPATERO</t>
  </si>
  <si>
    <t>FELIPE GONZALEZ</t>
  </si>
  <si>
    <t>Jose Maria Aznar</t>
  </si>
  <si>
    <t>ADOLFO SUAREZ</t>
  </si>
  <si>
    <t>Leopoldo Calvo Sotelo</t>
  </si>
  <si>
    <t>Miguel Rios</t>
  </si>
  <si>
    <t>Teresa de Calcuta</t>
  </si>
  <si>
    <t>aciertos</t>
  </si>
  <si>
    <t>-</t>
  </si>
  <si>
    <t>GENTO</t>
  </si>
  <si>
    <t>Joaquin Prats</t>
  </si>
  <si>
    <t>Constantino Romero</t>
  </si>
  <si>
    <t>Pep Guardiola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</si>
</sst>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left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/>
    </xf>
    <xf numFmtId="0" fontId="1" fillId="0" borderId="0" xfId="0" applyFont="1" applyFill="1" applyProtection="1">
      <protection hidden="1"/>
    </xf>
    <xf numFmtId="0" fontId="3" fillId="3" borderId="0" xfId="0" applyNumberFormat="1" applyFont="1" applyFill="1" applyProtection="1">
      <protection locked="0"/>
    </xf>
    <xf numFmtId="0" fontId="3" fillId="0" borderId="0" xfId="0" applyNumberFormat="1" applyFont="1" applyFill="1" applyBorder="1" applyProtection="1">
      <protection locked="0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3" borderId="0" xfId="0" applyNumberFormat="1" applyFill="1" applyAlignment="1" applyProtection="1">
      <alignment horizontal="center"/>
      <protection locked="0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3" borderId="0" xfId="0" applyNumberFormat="1" applyFill="1" applyProtection="1"/>
    <xf numFmtId="0" fontId="0" fillId="0" borderId="0" xfId="0" applyNumberFormat="1" applyBorder="1" applyProtection="1"/>
    <xf numFmtId="0" fontId="0" fillId="0" borderId="0" xfId="0" applyNumberFormat="1" applyFill="1" applyBorder="1" applyProtection="1"/>
    <xf numFmtId="0" fontId="6" fillId="0" borderId="0" xfId="0" applyNumberFormat="1" applyFont="1" applyAlignment="1" applyProtection="1">
      <alignment horizontal="center"/>
    </xf>
    <xf numFmtId="0" fontId="0" fillId="0" borderId="0" xfId="0" applyNumberFormat="1" applyProtection="1"/>
    <xf numFmtId="0" fontId="0" fillId="3" borderId="0" xfId="0" applyNumberFormat="1" applyFill="1" applyBorder="1" applyProtection="1"/>
    <xf numFmtId="0" fontId="5" fillId="3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0" fontId="0" fillId="3" borderId="0" xfId="0" applyNumberFormat="1" applyFill="1" applyProtection="1">
      <protection locked="0"/>
    </xf>
    <xf numFmtId="0" fontId="0" fillId="0" borderId="0" xfId="0" applyNumberFormat="1" applyFill="1" applyBorder="1" applyProtection="1">
      <protection locked="0"/>
    </xf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NumberFormat="1" applyFill="1" applyProtection="1"/>
    <xf numFmtId="0" fontId="2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6" fillId="0" borderId="0" xfId="0" applyNumberFormat="1" applyFont="1" applyFill="1" applyAlignment="1" applyProtection="1">
      <alignment horizontal="center"/>
    </xf>
    <xf numFmtId="0" fontId="1" fillId="6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hidden="1"/>
    </xf>
    <xf numFmtId="0" fontId="0" fillId="3" borderId="0" xfId="0" applyNumberFormat="1" applyFill="1" applyAlignment="1" applyProtection="1">
      <alignment vertical="top"/>
    </xf>
    <xf numFmtId="0" fontId="0" fillId="0" borderId="0" xfId="0" applyNumberFormat="1" applyBorder="1" applyAlignment="1" applyProtection="1">
      <alignment vertical="top"/>
    </xf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Alignment="1" applyProtection="1">
      <alignment vertical="top"/>
    </xf>
    <xf numFmtId="0" fontId="1" fillId="0" borderId="0" xfId="0" applyNumberFormat="1" applyFont="1" applyAlignment="1" applyProtection="1">
      <alignment horizontal="center"/>
    </xf>
    <xf numFmtId="0" fontId="1" fillId="3" borderId="0" xfId="0" applyNumberFormat="1" applyFont="1" applyFill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1" fillId="3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3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/>
    </xf>
    <xf numFmtId="0" fontId="3" fillId="0" borderId="1" xfId="0" applyFont="1" applyFill="1" applyBorder="1" applyAlignment="1">
      <alignment horizontal="left" shrinkToFit="1"/>
    </xf>
    <xf numFmtId="0" fontId="6" fillId="3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hidden="1"/>
    </xf>
    <xf numFmtId="0" fontId="1" fillId="0" borderId="0" xfId="0" applyNumberFormat="1" applyFont="1" applyFill="1" applyAlignment="1" applyProtection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2" fontId="0" fillId="0" borderId="0" xfId="0" applyNumberFormat="1"/>
    <xf numFmtId="0" fontId="1" fillId="0" borderId="0" xfId="0" applyNumberFormat="1" applyFont="1" applyFill="1" applyAlignment="1" applyProtection="1">
      <alignment horizontal="center"/>
    </xf>
    <xf numFmtId="0" fontId="0" fillId="3" borderId="0" xfId="0" applyNumberForma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3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3" borderId="0" xfId="0" applyNumberFormat="1" applyFill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center"/>
    </xf>
    <xf numFmtId="0" fontId="11" fillId="0" borderId="0" xfId="0" applyNumberFormat="1" applyFont="1" applyAlignment="1" applyProtection="1">
      <alignment horizontal="center"/>
    </xf>
    <xf numFmtId="0" fontId="11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/>
    </xf>
    <xf numFmtId="0" fontId="9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Protection="1"/>
    <xf numFmtId="0" fontId="9" fillId="0" borderId="0" xfId="0" applyNumberFormat="1" applyFont="1" applyFill="1" applyProtection="1"/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NumberFormat="1" applyFont="1" applyFill="1" applyProtection="1"/>
    <xf numFmtId="0" fontId="7" fillId="3" borderId="0" xfId="0" applyNumberFormat="1" applyFont="1" applyFill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Protection="1"/>
    <xf numFmtId="0" fontId="1" fillId="6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Alignment="1" applyProtection="1">
      <alignment horizontal="center" vertical="center"/>
    </xf>
    <xf numFmtId="0" fontId="1" fillId="3" borderId="0" xfId="0" applyNumberFormat="1" applyFont="1" applyFill="1" applyAlignment="1" applyProtection="1">
      <alignment horizontal="center" vertical="top"/>
    </xf>
    <xf numFmtId="0" fontId="1" fillId="2" borderId="0" xfId="0" applyFont="1" applyFill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Alignment="1" applyProtection="1">
      <alignment horizontal="center" vertical="top"/>
    </xf>
    <xf numFmtId="0" fontId="1" fillId="0" borderId="0" xfId="0" applyNumberFormat="1" applyFont="1" applyFill="1" applyAlignment="1" applyProtection="1">
      <alignment horizontal="center" vertical="top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NumberFormat="1" applyFont="1" applyFill="1" applyBorder="1" applyAlignment="1" applyProtection="1">
      <alignment horizontal="center" vertical="top"/>
    </xf>
    <xf numFmtId="0" fontId="12" fillId="5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/>
    </xf>
    <xf numFmtId="0" fontId="0" fillId="3" borderId="0" xfId="0" applyNumberForma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top"/>
      <protection locked="0"/>
    </xf>
    <xf numFmtId="0" fontId="0" fillId="0" borderId="0" xfId="0" applyNumberFormat="1" applyAlignment="1" applyProtection="1">
      <alignment horizontal="center"/>
    </xf>
    <xf numFmtId="0" fontId="0" fillId="5" borderId="0" xfId="0" applyNumberFormat="1" applyFill="1" applyAlignment="1" applyProtection="1">
      <alignment horizontal="center"/>
    </xf>
    <xf numFmtId="0" fontId="1" fillId="6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/>
    </xf>
    <xf numFmtId="9" fontId="2" fillId="6" borderId="6" xfId="0" applyNumberFormat="1" applyFont="1" applyFill="1" applyBorder="1" applyAlignment="1" applyProtection="1">
      <alignment horizontal="left" vertical="center"/>
    </xf>
    <xf numFmtId="9" fontId="2" fillId="6" borderId="7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Alignment="1" applyProtection="1">
      <alignment horizontal="center" vertical="center"/>
    </xf>
    <xf numFmtId="0" fontId="2" fillId="5" borderId="0" xfId="0" applyNumberFormat="1" applyFont="1" applyFill="1" applyAlignment="1" applyProtection="1">
      <alignment horizontal="center" vertical="center"/>
    </xf>
    <xf numFmtId="0" fontId="1" fillId="6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9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PropertyBag">
  <ax:ocxPr ax:name="Size" ax:value="2249;953"/>
  <ax:ocxPr ax:name="Min" ax:value="1"/>
  <ax:ocxPr ax:name="Max" ax:value="56"/>
  <ax:ocxPr ax:name="Position" ax:value="1"/>
</ax:ocx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pn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gif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43" Type="http://schemas.openxmlformats.org/officeDocument/2006/relationships/image" Target="../media/image43.pn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504826</xdr:rowOff>
    </xdr:from>
    <xdr:to>
      <xdr:col>3</xdr:col>
      <xdr:colOff>9525</xdr:colOff>
      <xdr:row>4</xdr:row>
      <xdr:rowOff>28575</xdr:rowOff>
    </xdr:to>
    <xdr:sp macro="[0]!borrar" textlink="">
      <xdr:nvSpPr>
        <xdr:cNvPr id="12" name="11 Rectángulo"/>
        <xdr:cNvSpPr/>
      </xdr:nvSpPr>
      <xdr:spPr>
        <a:xfrm>
          <a:off x="142875" y="504826"/>
          <a:ext cx="1495425" cy="35242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600" b="1">
              <a:solidFill>
                <a:srgbClr val="FFFF00"/>
              </a:solidFill>
            </a:rPr>
            <a:t>borrar   ctr+M</a:t>
          </a:r>
        </a:p>
      </xdr:txBody>
    </xdr:sp>
    <xdr:clientData/>
  </xdr:twoCellAnchor>
  <xdr:twoCellAnchor editAs="oneCell">
    <xdr:from>
      <xdr:col>17</xdr:col>
      <xdr:colOff>28576</xdr:colOff>
      <xdr:row>4</xdr:row>
      <xdr:rowOff>9524</xdr:rowOff>
    </xdr:from>
    <xdr:to>
      <xdr:col>20</xdr:col>
      <xdr:colOff>381000</xdr:colOff>
      <xdr:row>5</xdr:row>
      <xdr:rowOff>1733549</xdr:rowOff>
    </xdr:to>
    <xdr:pic>
      <xdr:nvPicPr>
        <xdr:cNvPr id="89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1" y="866774"/>
          <a:ext cx="1419224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28575</xdr:rowOff>
    </xdr:to>
    <xdr:pic>
      <xdr:nvPicPr>
        <xdr:cNvPr id="7" name="Picture 679" descr="samanth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350" y="2962275"/>
          <a:ext cx="149542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409574</xdr:colOff>
      <xdr:row>8</xdr:row>
      <xdr:rowOff>0</xdr:rowOff>
    </xdr:from>
    <xdr:to>
      <xdr:col>8</xdr:col>
      <xdr:colOff>390525</xdr:colOff>
      <xdr:row>8</xdr:row>
      <xdr:rowOff>1724025</xdr:rowOff>
    </xdr:to>
    <xdr:pic>
      <xdr:nvPicPr>
        <xdr:cNvPr id="8" name="Picture 540" descr="batman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8874" y="3067050"/>
          <a:ext cx="1590676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28574</xdr:colOff>
      <xdr:row>7</xdr:row>
      <xdr:rowOff>171450</xdr:rowOff>
    </xdr:from>
    <xdr:to>
      <xdr:col>14</xdr:col>
      <xdr:colOff>371475</xdr:colOff>
      <xdr:row>8</xdr:row>
      <xdr:rowOff>1733550</xdr:rowOff>
    </xdr:to>
    <xdr:pic>
      <xdr:nvPicPr>
        <xdr:cNvPr id="9" name="Picture 318" descr="torres petronas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838699" y="3048000"/>
          <a:ext cx="1485901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7</xdr:row>
      <xdr:rowOff>190499</xdr:rowOff>
    </xdr:from>
    <xdr:to>
      <xdr:col>20</xdr:col>
      <xdr:colOff>400050</xdr:colOff>
      <xdr:row>8</xdr:row>
      <xdr:rowOff>1743074</xdr:rowOff>
    </xdr:to>
    <xdr:pic>
      <xdr:nvPicPr>
        <xdr:cNvPr id="10" name="Picture 16" descr="http://tbn0.google.com/images?q=tbn:8FPTTtVU_hAJWM:http://www.cine5x.com/fotos/brad_pitt_1.jpg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096125" y="3067049"/>
          <a:ext cx="146685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133349</xdr:colOff>
      <xdr:row>10</xdr:row>
      <xdr:rowOff>190499</xdr:rowOff>
    </xdr:from>
    <xdr:to>
      <xdr:col>3</xdr:col>
      <xdr:colOff>28575</xdr:colOff>
      <xdr:row>11</xdr:row>
      <xdr:rowOff>1714500</xdr:rowOff>
    </xdr:to>
    <xdr:pic>
      <xdr:nvPicPr>
        <xdr:cNvPr id="11" name="Picture 26" descr="http://tbn0.google.com/images?q=tbn:WxO78ptRrobUNM:http://www.lahiguera.net/cinemania/actores/leonardo_dicaprio/fotos/4312/leonardo_dicaprio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3349" y="5133974"/>
          <a:ext cx="1524001" cy="1714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9524</xdr:colOff>
      <xdr:row>11</xdr:row>
      <xdr:rowOff>0</xdr:rowOff>
    </xdr:from>
    <xdr:to>
      <xdr:col>8</xdr:col>
      <xdr:colOff>390525</xdr:colOff>
      <xdr:row>11</xdr:row>
      <xdr:rowOff>1724025</xdr:rowOff>
    </xdr:to>
    <xdr:pic>
      <xdr:nvPicPr>
        <xdr:cNvPr id="13" name="Picture 40" descr="http://tbn0.google.com/images?q=tbn:4P3Dw8Ahc7GRrM:http://www.andaluciaimagen.com/Arco-del-Triunfo-Paris-Francia_989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447924" y="5276850"/>
          <a:ext cx="1571626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</xdr:colOff>
      <xdr:row>11</xdr:row>
      <xdr:rowOff>0</xdr:rowOff>
    </xdr:from>
    <xdr:to>
      <xdr:col>14</xdr:col>
      <xdr:colOff>342900</xdr:colOff>
      <xdr:row>11</xdr:row>
      <xdr:rowOff>1743075</xdr:rowOff>
    </xdr:to>
    <xdr:pic>
      <xdr:nvPicPr>
        <xdr:cNvPr id="14" name="267 Imagen" descr="mary poppins.jpg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829175" y="5276850"/>
          <a:ext cx="146685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</xdr:row>
      <xdr:rowOff>1</xdr:rowOff>
    </xdr:from>
    <xdr:to>
      <xdr:col>21</xdr:col>
      <xdr:colOff>0</xdr:colOff>
      <xdr:row>11</xdr:row>
      <xdr:rowOff>1724025</xdr:rowOff>
    </xdr:to>
    <xdr:pic>
      <xdr:nvPicPr>
        <xdr:cNvPr id="15" name="274 Imagen" descr="kevin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96125" y="5276851"/>
          <a:ext cx="1485900" cy="172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9525</xdr:colOff>
      <xdr:row>14</xdr:row>
      <xdr:rowOff>1745142</xdr:rowOff>
    </xdr:to>
    <xdr:pic>
      <xdr:nvPicPr>
        <xdr:cNvPr id="16" name="Picture 5199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33350" y="7315200"/>
          <a:ext cx="1504950" cy="1745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19049</xdr:colOff>
      <xdr:row>13</xdr:row>
      <xdr:rowOff>238124</xdr:rowOff>
    </xdr:from>
    <xdr:to>
      <xdr:col>8</xdr:col>
      <xdr:colOff>400049</xdr:colOff>
      <xdr:row>14</xdr:row>
      <xdr:rowOff>1743074</xdr:rowOff>
    </xdr:to>
    <xdr:pic>
      <xdr:nvPicPr>
        <xdr:cNvPr id="17" name="Picture 28" descr="http://tbn0.google.com/images?q=tbn:AhoAbgAVvJe_9M:http://www.popularpersons.org/tom-hanks/tom-hanks3.jpg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457449" y="7553324"/>
          <a:ext cx="15716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14</xdr:col>
      <xdr:colOff>342900</xdr:colOff>
      <xdr:row>15</xdr:row>
      <xdr:rowOff>0</xdr:rowOff>
    </xdr:to>
    <xdr:pic>
      <xdr:nvPicPr>
        <xdr:cNvPr id="18" name="Picture 27" descr="http://tbn0.google.com/images?q=tbn:Fl_Tsi3_xKgtuM:http://1.bp.blogspot.com/_gr41FEso034/SKkcS4HO-yI/AAAAAAAAGLU/XT3uXyxIjCE/s400/Adolfo%2BHitler.jpg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810125" y="7553325"/>
          <a:ext cx="14859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21</xdr:col>
      <xdr:colOff>28575</xdr:colOff>
      <xdr:row>15</xdr:row>
      <xdr:rowOff>0</xdr:rowOff>
    </xdr:to>
    <xdr:pic>
      <xdr:nvPicPr>
        <xdr:cNvPr id="19" name="Picture 31" descr="http://tbn0.google.com/images?q=tbn:U2WJCLeNAptueM:http://www.juventud-fpv.com.ar/images/Eva_Peron.jpg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96125" y="7553325"/>
          <a:ext cx="15144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9525</xdr:colOff>
      <xdr:row>18</xdr:row>
      <xdr:rowOff>0</xdr:rowOff>
    </xdr:to>
    <xdr:pic>
      <xdr:nvPicPr>
        <xdr:cNvPr id="20" name="Picture 2050" descr="C:\Familia\José Antonio\Trivias\Toreros\Trivia\Final\1953 - Dic José Ortega Cano.jpg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33350" y="9534525"/>
          <a:ext cx="150495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11866</xdr:colOff>
      <xdr:row>16</xdr:row>
      <xdr:rowOff>180975</xdr:rowOff>
    </xdr:from>
    <xdr:to>
      <xdr:col>8</xdr:col>
      <xdr:colOff>390525</xdr:colOff>
      <xdr:row>17</xdr:row>
      <xdr:rowOff>1714500</xdr:rowOff>
    </xdr:to>
    <xdr:pic>
      <xdr:nvPicPr>
        <xdr:cNvPr id="21" name="Picture 38" descr="Elviss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450266" y="9734550"/>
          <a:ext cx="1569284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14</xdr:col>
      <xdr:colOff>361950</xdr:colOff>
      <xdr:row>18</xdr:row>
      <xdr:rowOff>0</xdr:rowOff>
    </xdr:to>
    <xdr:pic>
      <xdr:nvPicPr>
        <xdr:cNvPr id="22" name="Picture 51" descr="Sophia Loren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810125" y="9772650"/>
          <a:ext cx="150495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21</xdr:col>
      <xdr:colOff>19050</xdr:colOff>
      <xdr:row>17</xdr:row>
      <xdr:rowOff>1733550</xdr:rowOff>
    </xdr:to>
    <xdr:pic>
      <xdr:nvPicPr>
        <xdr:cNvPr id="23" name="Picture 1078" descr="C:\Familia\José Antonio\Trivias\Intérpretes y grupos\148 x 184\Baladistas para recordar\Jose Luis Rodriguez.jpg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7096125" y="9772650"/>
          <a:ext cx="150495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1466849</xdr:colOff>
      <xdr:row>21</xdr:row>
      <xdr:rowOff>0</xdr:rowOff>
    </xdr:to>
    <xdr:pic>
      <xdr:nvPicPr>
        <xdr:cNvPr id="24" name="Picture 1847" descr="C:\Familia\José Antonio\Trivias\Intérpretes y grupos\148 x 184\Pantoja.jpg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33350" y="11744325"/>
          <a:ext cx="1466849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8</xdr:col>
      <xdr:colOff>371475</xdr:colOff>
      <xdr:row>21</xdr:row>
      <xdr:rowOff>0</xdr:rowOff>
    </xdr:to>
    <xdr:pic>
      <xdr:nvPicPr>
        <xdr:cNvPr id="25" name="Picture 4096" descr="C:\Familia\José Antonio\Trivias\Intérpretes y grupos\148 x 184\joselito-.jpg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438400" y="11982450"/>
          <a:ext cx="15621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15</xdr:col>
      <xdr:colOff>0</xdr:colOff>
      <xdr:row>20</xdr:row>
      <xdr:rowOff>1743075</xdr:rowOff>
    </xdr:to>
    <xdr:pic>
      <xdr:nvPicPr>
        <xdr:cNvPr id="26" name="Picture 64" descr="ana rosa quintana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4810125" y="11982450"/>
          <a:ext cx="152400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380999</xdr:colOff>
      <xdr:row>20</xdr:row>
      <xdr:rowOff>0</xdr:rowOff>
    </xdr:from>
    <xdr:to>
      <xdr:col>21</xdr:col>
      <xdr:colOff>0</xdr:colOff>
      <xdr:row>21</xdr:row>
      <xdr:rowOff>9525</xdr:rowOff>
    </xdr:to>
    <xdr:pic>
      <xdr:nvPicPr>
        <xdr:cNvPr id="27" name="Picture 66" descr="maria teresa campos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7096124" y="11982450"/>
          <a:ext cx="1485901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133349</xdr:colOff>
      <xdr:row>23</xdr:row>
      <xdr:rowOff>0</xdr:rowOff>
    </xdr:from>
    <xdr:to>
      <xdr:col>3</xdr:col>
      <xdr:colOff>19050</xdr:colOff>
      <xdr:row>24</xdr:row>
      <xdr:rowOff>0</xdr:rowOff>
    </xdr:to>
    <xdr:pic>
      <xdr:nvPicPr>
        <xdr:cNvPr id="28" name="Picture 80" descr="Jorge_Javier_Vazquez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133349" y="13973175"/>
          <a:ext cx="1514476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8</xdr:col>
      <xdr:colOff>390525</xdr:colOff>
      <xdr:row>23</xdr:row>
      <xdr:rowOff>1724025</xdr:rowOff>
    </xdr:to>
    <xdr:pic>
      <xdr:nvPicPr>
        <xdr:cNvPr id="30" name="Picture 197" descr="sting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438400" y="14211300"/>
          <a:ext cx="158115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19049</xdr:colOff>
      <xdr:row>23</xdr:row>
      <xdr:rowOff>9525</xdr:rowOff>
    </xdr:from>
    <xdr:to>
      <xdr:col>15</xdr:col>
      <xdr:colOff>19050</xdr:colOff>
      <xdr:row>24</xdr:row>
      <xdr:rowOff>9525</xdr:rowOff>
    </xdr:to>
    <xdr:pic>
      <xdr:nvPicPr>
        <xdr:cNvPr id="31" name="Picture 178" descr="mariah carey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4829174" y="14220825"/>
          <a:ext cx="1524001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21</xdr:col>
      <xdr:colOff>9526</xdr:colOff>
      <xdr:row>23</xdr:row>
      <xdr:rowOff>1724025</xdr:rowOff>
    </xdr:to>
    <xdr:pic>
      <xdr:nvPicPr>
        <xdr:cNvPr id="32" name="Picture 81" descr="michael jackson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7096125" y="14211300"/>
          <a:ext cx="1495426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1476375</xdr:colOff>
      <xdr:row>27</xdr:row>
      <xdr:rowOff>0</xdr:rowOff>
    </xdr:to>
    <xdr:pic>
      <xdr:nvPicPr>
        <xdr:cNvPr id="33" name="Picture 110" descr="100 bruce-lee-01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133350" y="16230600"/>
          <a:ext cx="14763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8</xdr:col>
      <xdr:colOff>371475</xdr:colOff>
      <xdr:row>27</xdr:row>
      <xdr:rowOff>0</xdr:rowOff>
    </xdr:to>
    <xdr:pic>
      <xdr:nvPicPr>
        <xdr:cNvPr id="34" name="Picture 109" descr="99 chan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2438400" y="16468725"/>
          <a:ext cx="15621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14</xdr:col>
      <xdr:colOff>342900</xdr:colOff>
      <xdr:row>26</xdr:row>
      <xdr:rowOff>1707258</xdr:rowOff>
    </xdr:to>
    <xdr:pic>
      <xdr:nvPicPr>
        <xdr:cNvPr id="35" name="Imagen 124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4476750" y="16230600"/>
          <a:ext cx="1400175" cy="1707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26</xdr:row>
      <xdr:rowOff>19050</xdr:rowOff>
    </xdr:from>
    <xdr:to>
      <xdr:col>20</xdr:col>
      <xdr:colOff>390525</xdr:colOff>
      <xdr:row>26</xdr:row>
      <xdr:rowOff>1733550</xdr:rowOff>
    </xdr:to>
    <xdr:pic>
      <xdr:nvPicPr>
        <xdr:cNvPr id="36" name="Imagen 55"/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7096125" y="16487775"/>
          <a:ext cx="146685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28</xdr:row>
      <xdr:rowOff>190499</xdr:rowOff>
    </xdr:from>
    <xdr:to>
      <xdr:col>8</xdr:col>
      <xdr:colOff>381000</xdr:colOff>
      <xdr:row>30</xdr:row>
      <xdr:rowOff>28574</xdr:rowOff>
    </xdr:to>
    <xdr:pic>
      <xdr:nvPicPr>
        <xdr:cNvPr id="38" name="Picture 726"/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2438400" y="18668999"/>
          <a:ext cx="1571625" cy="1781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14</xdr:col>
      <xdr:colOff>342900</xdr:colOff>
      <xdr:row>29</xdr:row>
      <xdr:rowOff>1733550</xdr:rowOff>
    </xdr:to>
    <xdr:pic>
      <xdr:nvPicPr>
        <xdr:cNvPr id="39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4810125" y="18669000"/>
          <a:ext cx="148590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</xdr:colOff>
      <xdr:row>29</xdr:row>
      <xdr:rowOff>0</xdr:rowOff>
    </xdr:from>
    <xdr:to>
      <xdr:col>21</xdr:col>
      <xdr:colOff>1</xdr:colOff>
      <xdr:row>29</xdr:row>
      <xdr:rowOff>1733550</xdr:rowOff>
    </xdr:to>
    <xdr:pic>
      <xdr:nvPicPr>
        <xdr:cNvPr id="4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7096126" y="18669000"/>
          <a:ext cx="148590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</xdr:row>
      <xdr:rowOff>190499</xdr:rowOff>
    </xdr:from>
    <xdr:to>
      <xdr:col>1</xdr:col>
      <xdr:colOff>1485900</xdr:colOff>
      <xdr:row>32</xdr:row>
      <xdr:rowOff>1743074</xdr:rowOff>
    </xdr:to>
    <xdr:pic>
      <xdr:nvPicPr>
        <xdr:cNvPr id="41" name="Picture 198" descr="oscar m"/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133350" y="20631149"/>
          <a:ext cx="148590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171451</xdr:rowOff>
    </xdr:from>
    <xdr:to>
      <xdr:col>9</xdr:col>
      <xdr:colOff>19050</xdr:colOff>
      <xdr:row>33</xdr:row>
      <xdr:rowOff>1</xdr:rowOff>
    </xdr:to>
    <xdr:pic>
      <xdr:nvPicPr>
        <xdr:cNvPr id="42" name="Picture 188" descr="joaquin"/>
        <xdr:cNvPicPr>
          <a:picLocks noChangeAspect="1" noChangeArrowheads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2438400" y="20850226"/>
          <a:ext cx="160972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380999</xdr:colOff>
      <xdr:row>32</xdr:row>
      <xdr:rowOff>0</xdr:rowOff>
    </xdr:from>
    <xdr:to>
      <xdr:col>14</xdr:col>
      <xdr:colOff>371474</xdr:colOff>
      <xdr:row>33</xdr:row>
      <xdr:rowOff>0</xdr:rowOff>
    </xdr:to>
    <xdr:pic>
      <xdr:nvPicPr>
        <xdr:cNvPr id="43" name="Picture 181" descr="leti"/>
        <xdr:cNvPicPr>
          <a:picLocks noChangeAspect="1" noChangeArrowheads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4810124" y="20869275"/>
          <a:ext cx="15144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21</xdr:col>
      <xdr:colOff>9526</xdr:colOff>
      <xdr:row>32</xdr:row>
      <xdr:rowOff>1743075</xdr:rowOff>
    </xdr:to>
    <xdr:pic>
      <xdr:nvPicPr>
        <xdr:cNvPr id="44" name="Picture 99" descr="matias_prats"/>
        <xdr:cNvPicPr>
          <a:picLocks noChangeAspect="1" noChangeArrowheads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7096125" y="20869275"/>
          <a:ext cx="1495426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190499</xdr:rowOff>
    </xdr:from>
    <xdr:to>
      <xdr:col>2</xdr:col>
      <xdr:colOff>0</xdr:colOff>
      <xdr:row>36</xdr:row>
      <xdr:rowOff>572</xdr:rowOff>
    </xdr:to>
    <xdr:pic>
      <xdr:nvPicPr>
        <xdr:cNvPr id="45" name="Picture 17" descr="13 CRUYFF"/>
        <xdr:cNvPicPr>
          <a:picLocks noChangeAspect="1" noChangeArrowheads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133350" y="22850474"/>
          <a:ext cx="1495425" cy="1753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409574</xdr:colOff>
      <xdr:row>34</xdr:row>
      <xdr:rowOff>171450</xdr:rowOff>
    </xdr:from>
    <xdr:to>
      <xdr:col>8</xdr:col>
      <xdr:colOff>381000</xdr:colOff>
      <xdr:row>35</xdr:row>
      <xdr:rowOff>1724025</xdr:rowOff>
    </xdr:to>
    <xdr:pic>
      <xdr:nvPicPr>
        <xdr:cNvPr id="48" name="Picture 30" descr="Gregory Peck"/>
        <xdr:cNvPicPr>
          <a:picLocks noChangeAspect="1" noChangeArrowheads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2428874" y="23069550"/>
          <a:ext cx="1581151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380999</xdr:colOff>
      <xdr:row>35</xdr:row>
      <xdr:rowOff>0</xdr:rowOff>
    </xdr:from>
    <xdr:to>
      <xdr:col>14</xdr:col>
      <xdr:colOff>352424</xdr:colOff>
      <xdr:row>36</xdr:row>
      <xdr:rowOff>0</xdr:rowOff>
    </xdr:to>
    <xdr:pic>
      <xdr:nvPicPr>
        <xdr:cNvPr id="49" name="Picture 33" descr="Kirk Douglas"/>
        <xdr:cNvPicPr>
          <a:picLocks noChangeAspect="1" noChangeArrowheads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4810124" y="23088600"/>
          <a:ext cx="149542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9525</xdr:colOff>
      <xdr:row>35</xdr:row>
      <xdr:rowOff>28575</xdr:rowOff>
    </xdr:from>
    <xdr:to>
      <xdr:col>20</xdr:col>
      <xdr:colOff>400050</xdr:colOff>
      <xdr:row>36</xdr:row>
      <xdr:rowOff>19050</xdr:rowOff>
    </xdr:to>
    <xdr:pic>
      <xdr:nvPicPr>
        <xdr:cNvPr id="50" name="Picture 1027" descr="C:\Familia\José Antonio\Trivias\Intérpretes y grupos\148 x 184\Baladistas para recordar\Raphael.jpg"/>
        <xdr:cNvPicPr>
          <a:picLocks noChangeAspect="1" noChangeArrowheads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 bwMode="auto">
        <a:xfrm>
          <a:off x="7105650" y="23117175"/>
          <a:ext cx="14573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37</xdr:row>
      <xdr:rowOff>238124</xdr:rowOff>
    </xdr:from>
    <xdr:to>
      <xdr:col>1</xdr:col>
      <xdr:colOff>1476374</xdr:colOff>
      <xdr:row>38</xdr:row>
      <xdr:rowOff>1685924</xdr:rowOff>
    </xdr:to>
    <xdr:pic>
      <xdr:nvPicPr>
        <xdr:cNvPr id="47" name="Picture 203" descr="fidel castro CUB"/>
        <xdr:cNvPicPr>
          <a:picLocks noChangeAspect="1" noChangeArrowheads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123825" y="25117424"/>
          <a:ext cx="1485899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19049</xdr:colOff>
      <xdr:row>37</xdr:row>
      <xdr:rowOff>209550</xdr:rowOff>
    </xdr:from>
    <xdr:to>
      <xdr:col>14</xdr:col>
      <xdr:colOff>342900</xdr:colOff>
      <xdr:row>38</xdr:row>
      <xdr:rowOff>1733550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 bwMode="auto">
        <a:xfrm>
          <a:off x="4829174" y="25326975"/>
          <a:ext cx="1466851" cy="1762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9525</xdr:colOff>
      <xdr:row>38</xdr:row>
      <xdr:rowOff>0</xdr:rowOff>
    </xdr:from>
    <xdr:to>
      <xdr:col>21</xdr:col>
      <xdr:colOff>9525</xdr:colOff>
      <xdr:row>39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7105650" y="25355550"/>
          <a:ext cx="1485900" cy="1752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41</xdr:row>
      <xdr:rowOff>1</xdr:rowOff>
    </xdr:from>
    <xdr:to>
      <xdr:col>1</xdr:col>
      <xdr:colOff>1485900</xdr:colOff>
      <xdr:row>42</xdr:row>
      <xdr:rowOff>9525</xdr:rowOff>
    </xdr:to>
    <xdr:pic>
      <xdr:nvPicPr>
        <xdr:cNvPr id="53" name="52 Imagen" descr="225px-Aznar_at_the_Azores,_March_17,_2003.jpg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33350" y="27365326"/>
          <a:ext cx="1485900" cy="17621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41</xdr:row>
      <xdr:rowOff>19051</xdr:rowOff>
    </xdr:from>
    <xdr:to>
      <xdr:col>8</xdr:col>
      <xdr:colOff>390525</xdr:colOff>
      <xdr:row>41</xdr:row>
      <xdr:rowOff>1733550</xdr:rowOff>
    </xdr:to>
    <xdr:pic>
      <xdr:nvPicPr>
        <xdr:cNvPr id="55" name="54 Imagen" descr="images.jpeg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2438400" y="27622501"/>
          <a:ext cx="1581150" cy="1714499"/>
        </a:xfrm>
        <a:prstGeom prst="rect">
          <a:avLst/>
        </a:prstGeom>
      </xdr:spPr>
    </xdr:pic>
    <xdr:clientData/>
  </xdr:twoCellAnchor>
  <xdr:twoCellAnchor editAs="oneCell">
    <xdr:from>
      <xdr:col>10</xdr:col>
      <xdr:colOff>9526</xdr:colOff>
      <xdr:row>41</xdr:row>
      <xdr:rowOff>0</xdr:rowOff>
    </xdr:from>
    <xdr:to>
      <xdr:col>14</xdr:col>
      <xdr:colOff>342900</xdr:colOff>
      <xdr:row>42</xdr:row>
      <xdr:rowOff>0</xdr:rowOff>
    </xdr:to>
    <xdr:pic>
      <xdr:nvPicPr>
        <xdr:cNvPr id="56" name="55 Imagen" descr="images.jpeg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438651" y="27603450"/>
          <a:ext cx="1857374" cy="1752600"/>
        </a:xfrm>
        <a:prstGeom prst="rect">
          <a:avLst/>
        </a:prstGeom>
      </xdr:spPr>
    </xdr:pic>
    <xdr:clientData/>
  </xdr:twoCellAnchor>
  <xdr:twoCellAnchor editAs="oneCell">
    <xdr:from>
      <xdr:col>17</xdr:col>
      <xdr:colOff>1</xdr:colOff>
      <xdr:row>41</xdr:row>
      <xdr:rowOff>0</xdr:rowOff>
    </xdr:from>
    <xdr:to>
      <xdr:col>21</xdr:col>
      <xdr:colOff>38101</xdr:colOff>
      <xdr:row>41</xdr:row>
      <xdr:rowOff>1743075</xdr:rowOff>
    </xdr:to>
    <xdr:pic>
      <xdr:nvPicPr>
        <xdr:cNvPr id="57" name="56 Imagen" descr="images.jpeg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7096126" y="27603450"/>
          <a:ext cx="1524000" cy="17430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43</xdr:row>
      <xdr:rowOff>228600</xdr:rowOff>
    </xdr:from>
    <xdr:to>
      <xdr:col>15</xdr:col>
      <xdr:colOff>9525</xdr:colOff>
      <xdr:row>44</xdr:row>
      <xdr:rowOff>1733550</xdr:rowOff>
    </xdr:to>
    <xdr:pic>
      <xdr:nvPicPr>
        <xdr:cNvPr id="58" name="57 Imagen" descr="01.jpg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4810125" y="29879925"/>
          <a:ext cx="1533525" cy="1752600"/>
        </a:xfrm>
        <a:prstGeom prst="rect">
          <a:avLst/>
        </a:prstGeom>
      </xdr:spPr>
    </xdr:pic>
    <xdr:clientData/>
  </xdr:twoCellAnchor>
  <xdr:twoCellAnchor editAs="oneCell">
    <xdr:from>
      <xdr:col>17</xdr:col>
      <xdr:colOff>9526</xdr:colOff>
      <xdr:row>43</xdr:row>
      <xdr:rowOff>247649</xdr:rowOff>
    </xdr:from>
    <xdr:to>
      <xdr:col>21</xdr:col>
      <xdr:colOff>28576</xdr:colOff>
      <xdr:row>45</xdr:row>
      <xdr:rowOff>9525</xdr:rowOff>
    </xdr:to>
    <xdr:pic>
      <xdr:nvPicPr>
        <xdr:cNvPr id="59" name="58 Imagen" descr="mil01.jpg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7105651" y="29898974"/>
          <a:ext cx="1504950" cy="176212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1491226</xdr:colOff>
      <xdr:row>44</xdr:row>
      <xdr:rowOff>1733550</xdr:rowOff>
    </xdr:to>
    <xdr:pic>
      <xdr:nvPicPr>
        <xdr:cNvPr id="60" name="Picture 145" descr="teresa de calcuta"/>
        <xdr:cNvPicPr>
          <a:picLocks noChangeAspect="1" noChangeArrowheads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 bwMode="auto">
        <a:xfrm>
          <a:off x="133350" y="29660850"/>
          <a:ext cx="1491226" cy="17335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257175</xdr:colOff>
      <xdr:row>3</xdr:row>
      <xdr:rowOff>0</xdr:rowOff>
    </xdr:from>
    <xdr:to>
      <xdr:col>16</xdr:col>
      <xdr:colOff>47625</xdr:colOff>
      <xdr:row>5</xdr:row>
      <xdr:rowOff>19050</xdr:rowOff>
    </xdr:to>
    <xdr:sp macro="[0]!borrar_todo" textlink="">
      <xdr:nvSpPr>
        <xdr:cNvPr id="62" name="61 Rectángulo redondeado"/>
        <xdr:cNvSpPr/>
      </xdr:nvSpPr>
      <xdr:spPr>
        <a:xfrm>
          <a:off x="5829300" y="523875"/>
          <a:ext cx="933450" cy="3524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/>
            <a:t>borrar  todo</a:t>
          </a:r>
        </a:p>
      </xdr:txBody>
    </xdr:sp>
    <xdr:clientData/>
  </xdr:twoCellAnchor>
  <xdr:twoCellAnchor editAs="oneCell">
    <xdr:from>
      <xdr:col>5</xdr:col>
      <xdr:colOff>19049</xdr:colOff>
      <xdr:row>43</xdr:row>
      <xdr:rowOff>219953</xdr:rowOff>
    </xdr:from>
    <xdr:to>
      <xdr:col>8</xdr:col>
      <xdr:colOff>381000</xdr:colOff>
      <xdr:row>45</xdr:row>
      <xdr:rowOff>9525</xdr:rowOff>
    </xdr:to>
    <xdr:pic>
      <xdr:nvPicPr>
        <xdr:cNvPr id="66" name="65 Imagen" descr="images.jpeg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2457449" y="29871278"/>
          <a:ext cx="1552576" cy="1789822"/>
        </a:xfrm>
        <a:prstGeom prst="rect">
          <a:avLst/>
        </a:prstGeom>
      </xdr:spPr>
    </xdr:pic>
    <xdr:clientData/>
  </xdr:twoCellAnchor>
  <xdr:twoCellAnchor>
    <xdr:from>
      <xdr:col>7</xdr:col>
      <xdr:colOff>133350</xdr:colOff>
      <xdr:row>47</xdr:row>
      <xdr:rowOff>114300</xdr:rowOff>
    </xdr:from>
    <xdr:to>
      <xdr:col>10</xdr:col>
      <xdr:colOff>180975</xdr:colOff>
      <xdr:row>51</xdr:row>
      <xdr:rowOff>47625</xdr:rowOff>
    </xdr:to>
    <xdr:sp macro="" textlink="">
      <xdr:nvSpPr>
        <xdr:cNvPr id="67" name="66 Rectángulo"/>
        <xdr:cNvSpPr/>
      </xdr:nvSpPr>
      <xdr:spPr>
        <a:xfrm>
          <a:off x="3048000" y="32270700"/>
          <a:ext cx="971550" cy="695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>
              <a:solidFill>
                <a:schemeClr val="tx1"/>
              </a:solidFill>
            </a:rPr>
            <a:t>julio del 2011</a:t>
          </a:r>
        </a:p>
        <a:p>
          <a:pPr algn="ctr"/>
          <a:r>
            <a:rPr lang="es-ES" sz="1100" b="1">
              <a:solidFill>
                <a:schemeClr val="tx1"/>
              </a:solidFill>
            </a:rPr>
            <a:t>por</a:t>
          </a:r>
          <a:r>
            <a:rPr lang="es-ES" sz="1100" b="1" baseline="0">
              <a:solidFill>
                <a:schemeClr val="tx1"/>
              </a:solidFill>
            </a:rPr>
            <a:t> joannostro</a:t>
          </a:r>
        </a:p>
        <a:p>
          <a:pPr algn="ctr"/>
          <a:r>
            <a:rPr lang="es-ES" sz="1600">
              <a:solidFill>
                <a:srgbClr val="FF0000"/>
              </a:solidFill>
            </a:rPr>
            <a:t>©</a:t>
          </a:r>
        </a:p>
      </xdr:txBody>
    </xdr:sp>
    <xdr:clientData/>
  </xdr:twoCellAnchor>
  <xdr:twoCellAnchor editAs="oneCell">
    <xdr:from>
      <xdr:col>9</xdr:col>
      <xdr:colOff>171450</xdr:colOff>
      <xdr:row>46</xdr:row>
      <xdr:rowOff>19050</xdr:rowOff>
    </xdr:from>
    <xdr:to>
      <xdr:col>12</xdr:col>
      <xdr:colOff>219075</xdr:colOff>
      <xdr:row>51</xdr:row>
      <xdr:rowOff>9525</xdr:rowOff>
    </xdr:to>
    <xdr:pic>
      <xdr:nvPicPr>
        <xdr:cNvPr id="63" name="62 Imagen" descr="pira_anm.gif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4200525" y="31984950"/>
          <a:ext cx="1209675" cy="9429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37</xdr:row>
      <xdr:rowOff>238124</xdr:rowOff>
    </xdr:from>
    <xdr:to>
      <xdr:col>8</xdr:col>
      <xdr:colOff>390525</xdr:colOff>
      <xdr:row>38</xdr:row>
      <xdr:rowOff>1743074</xdr:rowOff>
    </xdr:to>
    <xdr:pic>
      <xdr:nvPicPr>
        <xdr:cNvPr id="64" name="Picture 73" descr="Sin título-1 copia"/>
        <xdr:cNvPicPr>
          <a:picLocks noChangeAspect="1" noChangeArrowheads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 bwMode="auto">
        <a:xfrm>
          <a:off x="2438400" y="25355549"/>
          <a:ext cx="158115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5</xdr:row>
      <xdr:rowOff>419098</xdr:rowOff>
    </xdr:from>
    <xdr:to>
      <xdr:col>23</xdr:col>
      <xdr:colOff>200025</xdr:colOff>
      <xdr:row>5</xdr:row>
      <xdr:rowOff>876299</xdr:rowOff>
    </xdr:to>
    <xdr:sp macro="" textlink="">
      <xdr:nvSpPr>
        <xdr:cNvPr id="65" name="64 Rectángulo"/>
        <xdr:cNvSpPr/>
      </xdr:nvSpPr>
      <xdr:spPr>
        <a:xfrm rot="20616026">
          <a:off x="8562975" y="1276348"/>
          <a:ext cx="981075" cy="4572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>
              <a:solidFill>
                <a:sysClr val="windowText" lastClr="000000"/>
              </a:solidFill>
            </a:rPr>
            <a:t>puedes escoger letras</a:t>
          </a:r>
        </a:p>
      </xdr:txBody>
    </xdr:sp>
    <xdr:clientData/>
  </xdr:twoCellAnchor>
  <xdr:twoCellAnchor>
    <xdr:from>
      <xdr:col>20</xdr:col>
      <xdr:colOff>343203</xdr:colOff>
      <xdr:row>5</xdr:row>
      <xdr:rowOff>112281</xdr:rowOff>
    </xdr:from>
    <xdr:to>
      <xdr:col>23</xdr:col>
      <xdr:colOff>171754</xdr:colOff>
      <xdr:row>5</xdr:row>
      <xdr:rowOff>678659</xdr:rowOff>
    </xdr:to>
    <xdr:sp macro="" textlink="">
      <xdr:nvSpPr>
        <xdr:cNvPr id="68" name="67 Cerrar llave"/>
        <xdr:cNvSpPr/>
      </xdr:nvSpPr>
      <xdr:spPr>
        <a:xfrm rot="15317242">
          <a:off x="8718240" y="738369"/>
          <a:ext cx="566378" cy="1028701"/>
        </a:xfrm>
        <a:prstGeom prst="rightBrace">
          <a:avLst>
            <a:gd name="adj1" fmla="val 8333"/>
            <a:gd name="adj2" fmla="val 48612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0</xdr:col>
      <xdr:colOff>114300</xdr:colOff>
      <xdr:row>29</xdr:row>
      <xdr:rowOff>28575</xdr:rowOff>
    </xdr:from>
    <xdr:to>
      <xdr:col>1</xdr:col>
      <xdr:colOff>1466850</xdr:colOff>
      <xdr:row>30</xdr:row>
      <xdr:rowOff>9525</xdr:rowOff>
    </xdr:to>
    <xdr:pic>
      <xdr:nvPicPr>
        <xdr:cNvPr id="69" name="68 Imagen" descr="Pep-Guardiola.jpg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14300" y="18697575"/>
          <a:ext cx="1485900" cy="1733550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5</xdr:row>
      <xdr:rowOff>38100</xdr:rowOff>
    </xdr:from>
    <xdr:to>
      <xdr:col>15</xdr:col>
      <xdr:colOff>9525</xdr:colOff>
      <xdr:row>5</xdr:row>
      <xdr:rowOff>1743075</xdr:rowOff>
    </xdr:to>
    <xdr:pic>
      <xdr:nvPicPr>
        <xdr:cNvPr id="70" name="69 Imagen" descr="Nelson-Mandela.jpg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4819650" y="895350"/>
          <a:ext cx="1524000" cy="1704975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409576</xdr:colOff>
      <xdr:row>3</xdr:row>
      <xdr:rowOff>314325</xdr:rowOff>
    </xdr:from>
    <xdr:to>
      <xdr:col>9</xdr:col>
      <xdr:colOff>9525</xdr:colOff>
      <xdr:row>6</xdr:row>
      <xdr:rowOff>0</xdr:rowOff>
    </xdr:to>
    <xdr:pic>
      <xdr:nvPicPr>
        <xdr:cNvPr id="71" name="70 Imagen" descr="Harrison-Ford.jpg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2428876" y="838200"/>
          <a:ext cx="1609724" cy="17716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3</xdr:col>
      <xdr:colOff>28575</xdr:colOff>
      <xdr:row>5</xdr:row>
      <xdr:rowOff>1743075</xdr:rowOff>
    </xdr:to>
    <xdr:pic>
      <xdr:nvPicPr>
        <xdr:cNvPr id="72" name="71 Imagen" descr="Rod-Stewart.jpg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80975" y="857250"/>
          <a:ext cx="1476375" cy="1743075"/>
        </a:xfrm>
        <a:prstGeom prst="rect">
          <a:avLst/>
        </a:prstGeom>
      </xdr:spPr>
    </xdr:pic>
    <xdr:clientData/>
  </xdr:twoCellAnchor>
  <xdr:twoCellAnchor>
    <xdr:from>
      <xdr:col>21</xdr:col>
      <xdr:colOff>19050</xdr:colOff>
      <xdr:row>5</xdr:row>
      <xdr:rowOff>971550</xdr:rowOff>
    </xdr:from>
    <xdr:to>
      <xdr:col>24</xdr:col>
      <xdr:colOff>66675</xdr:colOff>
      <xdr:row>5</xdr:row>
      <xdr:rowOff>1676400</xdr:rowOff>
    </xdr:to>
    <xdr:sp macro="" textlink="">
      <xdr:nvSpPr>
        <xdr:cNvPr id="73" name="72 Rectángulo"/>
        <xdr:cNvSpPr/>
      </xdr:nvSpPr>
      <xdr:spPr>
        <a:xfrm>
          <a:off x="8582025" y="1828800"/>
          <a:ext cx="1209675" cy="704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>
              <a:solidFill>
                <a:schemeClr val="tx1"/>
              </a:solidFill>
            </a:rPr>
            <a:t>OPCIONES</a:t>
          </a:r>
        </a:p>
        <a:p>
          <a:pPr algn="ctr"/>
          <a:r>
            <a:rPr lang="es-ES" sz="900">
              <a:solidFill>
                <a:schemeClr val="tx1"/>
              </a:solidFill>
            </a:rPr>
            <a:t>habilitar</a:t>
          </a:r>
          <a:r>
            <a:rPr lang="es-ES" sz="900" baseline="0">
              <a:solidFill>
                <a:schemeClr val="tx1"/>
              </a:solidFill>
            </a:rPr>
            <a:t> contenido</a:t>
          </a:r>
        </a:p>
        <a:p>
          <a:pPr algn="ctr"/>
          <a:r>
            <a:rPr lang="es-ES" sz="900" b="1" baseline="0">
              <a:solidFill>
                <a:schemeClr val="tx1"/>
              </a:solidFill>
            </a:rPr>
            <a:t>VISTA</a:t>
          </a:r>
        </a:p>
        <a:p>
          <a:pPr algn="ctr"/>
          <a:r>
            <a:rPr lang="es-ES" sz="900" baseline="0">
              <a:solidFill>
                <a:schemeClr val="tx1"/>
              </a:solidFill>
            </a:rPr>
            <a:t>`pantalla completa</a:t>
          </a:r>
          <a:endParaRPr lang="es-ES" sz="9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153"/>
  <sheetViews>
    <sheetView workbookViewId="0">
      <selection activeCell="B1" sqref="B1"/>
    </sheetView>
  </sheetViews>
  <sheetFormatPr baseColWidth="10" defaultRowHeight="15.75"/>
  <cols>
    <col min="1" max="1" width="4.140625" style="1" customWidth="1"/>
    <col min="2" max="2" width="31.140625" style="5" customWidth="1"/>
    <col min="3" max="3" width="3.7109375" style="3" customWidth="1"/>
    <col min="4" max="22" width="3.7109375" style="2" customWidth="1"/>
    <col min="23" max="23" width="3.7109375" style="7" customWidth="1"/>
    <col min="24" max="24" width="23.85546875" style="63" customWidth="1"/>
  </cols>
  <sheetData>
    <row r="1" spans="1:26">
      <c r="A1" s="1">
        <v>1</v>
      </c>
      <c r="B1" s="5" t="s">
        <v>20</v>
      </c>
      <c r="C1" s="3" t="s">
        <v>4</v>
      </c>
      <c r="D1" s="2" t="s">
        <v>1</v>
      </c>
      <c r="E1" s="2" t="s">
        <v>9</v>
      </c>
      <c r="G1" s="2" t="s">
        <v>5</v>
      </c>
      <c r="H1" s="2" t="s">
        <v>0</v>
      </c>
      <c r="I1" s="2" t="s">
        <v>8</v>
      </c>
      <c r="J1" s="2" t="s">
        <v>16</v>
      </c>
      <c r="K1" s="2" t="s">
        <v>6</v>
      </c>
      <c r="L1" s="2" t="s">
        <v>4</v>
      </c>
      <c r="M1" s="2" t="s">
        <v>0</v>
      </c>
      <c r="X1" s="63" t="s">
        <v>19</v>
      </c>
      <c r="Y1">
        <f>SUM(Hoja3!D7,Hoja3!J7,Hoja3!P7,Hoja3!V7,Hoja3!D10,Hoja3!J10,Hoja3!P10,Hoja3!V10,Hoja3!D13,Hoja3!J13,Hoja3!P13,Hoja3!V13,Hoja3!D16,Hoja3!J16,Hoja3!P16,Hoja3!V16,Hoja3!D19,Hoja3!J19,Hoja3!P19,Hoja3!V19,Hoja3!D22,Hoja3!J22,Hoja3!P22,Hoja3!V22,Hoja3!D25,Hoja3!J25,Hoja3!P25,Hoja3!V25,Hoja3!D28,Hoja3!J28,Hoja3!P28,Hoja3!V28,Hoja3!D31,Hoja3!J31,Hoja3!P31,Hoja3!V31,Hoja3!D34,Hoja3!J34,Hoja3!P34,Hoja3!V34,Hoja3!D37,Hoja3!J37:K37,Hoja3!P37,Hoja3!V37,Hoja3!D40,Hoja3!J40,Hoja3!P40,Hoja3!V40,Hoja3!D43,Hoja3!J43,Hoja3!P43,Hoja3!V43,Hoja3!D46,Hoja3!J46)</f>
        <v>0</v>
      </c>
      <c r="Z1" s="65"/>
    </row>
    <row r="2" spans="1:26">
      <c r="A2" s="1">
        <v>2</v>
      </c>
      <c r="B2" s="5" t="s">
        <v>21</v>
      </c>
      <c r="C2" s="3" t="s">
        <v>13</v>
      </c>
      <c r="D2" s="2" t="s">
        <v>6</v>
      </c>
      <c r="E2" s="2" t="s">
        <v>4</v>
      </c>
      <c r="F2" s="2" t="s">
        <v>4</v>
      </c>
      <c r="G2" s="2" t="s">
        <v>3</v>
      </c>
      <c r="H2" s="2" t="s">
        <v>5</v>
      </c>
      <c r="I2" s="2" t="s">
        <v>1</v>
      </c>
      <c r="J2" s="2" t="s">
        <v>2</v>
      </c>
      <c r="L2" s="2" t="s">
        <v>17</v>
      </c>
      <c r="M2" s="2" t="s">
        <v>1</v>
      </c>
      <c r="N2" s="2" t="s">
        <v>4</v>
      </c>
      <c r="O2" s="2" t="s">
        <v>9</v>
      </c>
      <c r="X2" s="63" t="s">
        <v>18</v>
      </c>
    </row>
    <row r="3" spans="1:26" ht="15">
      <c r="A3" s="1">
        <v>3</v>
      </c>
      <c r="B3" s="35" t="s">
        <v>22</v>
      </c>
      <c r="C3" s="3" t="s">
        <v>2</v>
      </c>
      <c r="D3" s="2" t="s">
        <v>8</v>
      </c>
      <c r="E3" s="2" t="s">
        <v>10</v>
      </c>
      <c r="F3" s="2" t="s">
        <v>5</v>
      </c>
      <c r="G3" s="2" t="s">
        <v>1</v>
      </c>
      <c r="H3" s="2" t="s">
        <v>2</v>
      </c>
      <c r="J3" s="2" t="s">
        <v>7</v>
      </c>
      <c r="K3" s="2" t="s">
        <v>6</v>
      </c>
      <c r="L3" s="2" t="s">
        <v>2</v>
      </c>
      <c r="M3" s="2" t="s">
        <v>9</v>
      </c>
      <c r="N3" s="2" t="s">
        <v>8</v>
      </c>
      <c r="O3" s="2" t="s">
        <v>10</v>
      </c>
      <c r="P3" s="2" t="s">
        <v>6</v>
      </c>
    </row>
    <row r="4" spans="1:26" ht="15">
      <c r="A4" s="1">
        <v>4</v>
      </c>
      <c r="B4" s="35" t="s">
        <v>23</v>
      </c>
      <c r="C4" s="3" t="s">
        <v>5</v>
      </c>
      <c r="D4" s="2" t="s">
        <v>0</v>
      </c>
      <c r="E4" s="2" t="s">
        <v>8</v>
      </c>
      <c r="F4" s="2" t="s">
        <v>11</v>
      </c>
      <c r="G4" s="2" t="s">
        <v>8</v>
      </c>
      <c r="H4" s="2" t="s">
        <v>2</v>
      </c>
      <c r="J4" s="2" t="s">
        <v>5</v>
      </c>
      <c r="K4" s="2" t="s">
        <v>15</v>
      </c>
      <c r="L4" s="2" t="s">
        <v>3</v>
      </c>
      <c r="M4" s="2" t="s">
        <v>8</v>
      </c>
      <c r="N4" s="2" t="s">
        <v>10</v>
      </c>
      <c r="O4" s="2" t="s">
        <v>12</v>
      </c>
      <c r="P4" s="2" t="s">
        <v>8</v>
      </c>
      <c r="Q4" s="2" t="s">
        <v>4</v>
      </c>
      <c r="R4" s="2" t="s">
        <v>14</v>
      </c>
      <c r="X4" s="63" t="s">
        <v>18</v>
      </c>
    </row>
    <row r="5" spans="1:26">
      <c r="A5" s="1">
        <v>5</v>
      </c>
      <c r="B5" s="4" t="s">
        <v>25</v>
      </c>
      <c r="C5" s="3" t="s">
        <v>5</v>
      </c>
      <c r="D5" s="2" t="s">
        <v>6</v>
      </c>
      <c r="E5" s="2" t="s">
        <v>7</v>
      </c>
      <c r="F5" s="2" t="s">
        <v>6</v>
      </c>
      <c r="G5" s="2" t="s">
        <v>2</v>
      </c>
      <c r="H5" s="2" t="s">
        <v>0</v>
      </c>
      <c r="I5" s="2" t="s">
        <v>13</v>
      </c>
      <c r="J5" s="2" t="s">
        <v>6</v>
      </c>
      <c r="X5" s="63" t="s">
        <v>26</v>
      </c>
    </row>
    <row r="6" spans="1:26">
      <c r="A6" s="1">
        <v>6</v>
      </c>
      <c r="B6" s="5" t="s">
        <v>27</v>
      </c>
      <c r="C6" s="3" t="s">
        <v>12</v>
      </c>
      <c r="D6" s="2" t="s">
        <v>6</v>
      </c>
      <c r="E6" s="2" t="s">
        <v>0</v>
      </c>
      <c r="F6" s="2" t="s">
        <v>7</v>
      </c>
      <c r="G6" s="2" t="s">
        <v>6</v>
      </c>
      <c r="H6" s="2" t="s">
        <v>2</v>
      </c>
    </row>
    <row r="7" spans="1:26">
      <c r="A7" s="1">
        <v>7</v>
      </c>
      <c r="B7" s="5" t="s">
        <v>28</v>
      </c>
      <c r="C7" s="3" t="s">
        <v>0</v>
      </c>
      <c r="D7" s="2" t="s">
        <v>1</v>
      </c>
      <c r="E7" s="2" t="s">
        <v>4</v>
      </c>
      <c r="F7" s="2" t="s">
        <v>4</v>
      </c>
      <c r="G7" s="2" t="s">
        <v>8</v>
      </c>
      <c r="H7" s="2" t="s">
        <v>5</v>
      </c>
      <c r="J7" s="2" t="s">
        <v>15</v>
      </c>
      <c r="K7" s="2" t="s">
        <v>8</v>
      </c>
      <c r="L7" s="2" t="s">
        <v>0</v>
      </c>
      <c r="M7" s="2" t="s">
        <v>4</v>
      </c>
      <c r="N7" s="2" t="s">
        <v>1</v>
      </c>
      <c r="O7" s="2" t="s">
        <v>2</v>
      </c>
      <c r="P7" s="2" t="s">
        <v>6</v>
      </c>
      <c r="Q7" s="2" t="s">
        <v>5</v>
      </c>
    </row>
    <row r="8" spans="1:26">
      <c r="A8" s="1">
        <v>8</v>
      </c>
      <c r="B8" s="6" t="s">
        <v>29</v>
      </c>
      <c r="C8" s="3" t="s">
        <v>12</v>
      </c>
      <c r="D8" s="2" t="s">
        <v>4</v>
      </c>
      <c r="E8" s="2" t="s">
        <v>6</v>
      </c>
      <c r="F8" s="2" t="s">
        <v>9</v>
      </c>
      <c r="H8" s="2" t="s">
        <v>15</v>
      </c>
      <c r="I8" s="2" t="s">
        <v>3</v>
      </c>
      <c r="J8" s="2" t="s">
        <v>0</v>
      </c>
      <c r="K8" s="2" t="s">
        <v>0</v>
      </c>
      <c r="X8" s="63" t="s">
        <v>18</v>
      </c>
    </row>
    <row r="9" spans="1:26">
      <c r="A9" s="1">
        <v>9</v>
      </c>
      <c r="B9" s="5" t="s">
        <v>30</v>
      </c>
      <c r="C9" s="3" t="s">
        <v>10</v>
      </c>
      <c r="D9" s="2" t="s">
        <v>8</v>
      </c>
      <c r="E9" s="2" t="s">
        <v>1</v>
      </c>
      <c r="F9" s="2" t="s">
        <v>2</v>
      </c>
      <c r="G9" s="2" t="s">
        <v>6</v>
      </c>
      <c r="H9" s="2" t="s">
        <v>4</v>
      </c>
      <c r="I9" s="2" t="s">
        <v>9</v>
      </c>
      <c r="J9" s="2" t="s">
        <v>1</v>
      </c>
      <c r="L9" s="2" t="s">
        <v>9</v>
      </c>
      <c r="M9" s="2" t="s">
        <v>3</v>
      </c>
      <c r="N9" s="2" t="s">
        <v>24</v>
      </c>
      <c r="O9" s="2" t="s">
        <v>6</v>
      </c>
      <c r="P9" s="2" t="s">
        <v>15</v>
      </c>
      <c r="Q9" s="2" t="s">
        <v>4</v>
      </c>
      <c r="R9" s="2" t="s">
        <v>3</v>
      </c>
      <c r="S9" s="2" t="s">
        <v>1</v>
      </c>
      <c r="X9" s="63" t="s">
        <v>18</v>
      </c>
    </row>
    <row r="10" spans="1:26">
      <c r="A10" s="1">
        <v>10</v>
      </c>
      <c r="B10" s="5" t="s">
        <v>31</v>
      </c>
      <c r="C10" s="3" t="s">
        <v>6</v>
      </c>
      <c r="D10" s="2" t="s">
        <v>4</v>
      </c>
      <c r="E10" s="2" t="s">
        <v>24</v>
      </c>
      <c r="F10" s="2" t="s">
        <v>1</v>
      </c>
      <c r="H10" s="2" t="s">
        <v>9</v>
      </c>
      <c r="I10" s="2" t="s">
        <v>8</v>
      </c>
      <c r="J10" s="2" t="s">
        <v>10</v>
      </c>
      <c r="L10" s="2" t="s">
        <v>0</v>
      </c>
      <c r="M10" s="2" t="s">
        <v>4</v>
      </c>
      <c r="N10" s="2" t="s">
        <v>3</v>
      </c>
      <c r="O10" s="2" t="s">
        <v>32</v>
      </c>
      <c r="P10" s="2" t="s">
        <v>2</v>
      </c>
      <c r="Q10" s="2" t="s">
        <v>17</v>
      </c>
      <c r="R10" s="2" t="s">
        <v>1</v>
      </c>
      <c r="X10" s="63" t="s">
        <v>33</v>
      </c>
    </row>
    <row r="11" spans="1:26">
      <c r="A11" s="1">
        <v>11</v>
      </c>
      <c r="B11" s="5" t="s">
        <v>34</v>
      </c>
      <c r="C11" s="3" t="s">
        <v>7</v>
      </c>
      <c r="D11" s="2" t="s">
        <v>6</v>
      </c>
      <c r="E11" s="2" t="s">
        <v>4</v>
      </c>
      <c r="F11" s="2" t="s">
        <v>3</v>
      </c>
      <c r="H11" s="2" t="s">
        <v>15</v>
      </c>
      <c r="I11" s="2" t="s">
        <v>1</v>
      </c>
      <c r="J11" s="2" t="s">
        <v>15</v>
      </c>
      <c r="K11" s="2" t="s">
        <v>15</v>
      </c>
      <c r="L11" s="2" t="s">
        <v>3</v>
      </c>
      <c r="M11" s="2" t="s">
        <v>2</v>
      </c>
      <c r="N11" s="2" t="s">
        <v>5</v>
      </c>
      <c r="X11" s="63" t="s">
        <v>26</v>
      </c>
    </row>
    <row r="12" spans="1:26">
      <c r="A12" s="1">
        <v>12</v>
      </c>
      <c r="B12" s="5" t="s">
        <v>35</v>
      </c>
      <c r="C12" s="3" t="s">
        <v>36</v>
      </c>
      <c r="D12" s="2" t="s">
        <v>8</v>
      </c>
      <c r="E12" s="2" t="s">
        <v>11</v>
      </c>
      <c r="F12" s="2" t="s">
        <v>3</v>
      </c>
      <c r="G12" s="2" t="s">
        <v>2</v>
      </c>
      <c r="X12" s="63" t="s">
        <v>37</v>
      </c>
    </row>
    <row r="13" spans="1:26">
      <c r="A13" s="1">
        <v>13</v>
      </c>
      <c r="B13" s="5" t="s">
        <v>38</v>
      </c>
      <c r="C13" s="3" t="s">
        <v>24</v>
      </c>
      <c r="D13" s="2" t="s">
        <v>6</v>
      </c>
      <c r="E13" s="2" t="s">
        <v>4</v>
      </c>
      <c r="F13" s="2" t="s">
        <v>10</v>
      </c>
      <c r="G13" s="2" t="s">
        <v>1</v>
      </c>
      <c r="H13" s="2" t="s">
        <v>5</v>
      </c>
      <c r="J13" s="2" t="s">
        <v>5</v>
      </c>
      <c r="K13" s="2" t="s">
        <v>6</v>
      </c>
      <c r="L13" s="2" t="s">
        <v>2</v>
      </c>
      <c r="M13" s="2" t="s">
        <v>0</v>
      </c>
      <c r="N13" s="2" t="s">
        <v>6</v>
      </c>
      <c r="O13" s="2" t="s">
        <v>2</v>
      </c>
      <c r="P13" s="2" t="s">
        <v>6</v>
      </c>
    </row>
    <row r="14" spans="1:26">
      <c r="A14" s="1">
        <v>14</v>
      </c>
      <c r="B14" s="5" t="s">
        <v>39</v>
      </c>
      <c r="C14" s="3" t="s">
        <v>0</v>
      </c>
      <c r="D14" s="2" t="s">
        <v>1</v>
      </c>
      <c r="E14" s="2" t="s">
        <v>7</v>
      </c>
      <c r="G14" s="2" t="s">
        <v>13</v>
      </c>
      <c r="H14" s="2" t="s">
        <v>6</v>
      </c>
      <c r="I14" s="2" t="s">
        <v>2</v>
      </c>
      <c r="J14" s="2" t="s">
        <v>36</v>
      </c>
      <c r="K14" s="2" t="s">
        <v>5</v>
      </c>
      <c r="X14" s="63" t="s">
        <v>18</v>
      </c>
    </row>
    <row r="15" spans="1:26">
      <c r="A15" s="1">
        <v>15</v>
      </c>
      <c r="B15" s="5" t="s">
        <v>41</v>
      </c>
      <c r="C15" s="3" t="s">
        <v>6</v>
      </c>
      <c r="D15" s="2" t="s">
        <v>9</v>
      </c>
      <c r="E15" s="2" t="s">
        <v>1</v>
      </c>
      <c r="F15" s="2" t="s">
        <v>10</v>
      </c>
      <c r="G15" s="2" t="s">
        <v>17</v>
      </c>
      <c r="H15" s="2" t="s">
        <v>1</v>
      </c>
      <c r="J15" s="2" t="s">
        <v>13</v>
      </c>
      <c r="K15" s="2" t="s">
        <v>3</v>
      </c>
      <c r="L15" s="2" t="s">
        <v>0</v>
      </c>
      <c r="M15" s="2" t="s">
        <v>10</v>
      </c>
      <c r="N15" s="2" t="s">
        <v>8</v>
      </c>
      <c r="O15" s="2" t="s">
        <v>4</v>
      </c>
    </row>
    <row r="16" spans="1:26">
      <c r="A16" s="1">
        <v>16</v>
      </c>
      <c r="B16" s="5" t="s">
        <v>42</v>
      </c>
      <c r="C16" s="3" t="s">
        <v>8</v>
      </c>
      <c r="D16" s="2" t="s">
        <v>11</v>
      </c>
      <c r="E16" s="2" t="s">
        <v>6</v>
      </c>
      <c r="G16" s="2" t="s">
        <v>15</v>
      </c>
      <c r="H16" s="2" t="s">
        <v>8</v>
      </c>
      <c r="I16" s="2" t="s">
        <v>4</v>
      </c>
      <c r="J16" s="2" t="s">
        <v>1</v>
      </c>
      <c r="K16" s="2" t="s">
        <v>2</v>
      </c>
    </row>
    <row r="17" spans="1:24">
      <c r="A17" s="1">
        <v>17</v>
      </c>
      <c r="B17" s="5" t="s">
        <v>43</v>
      </c>
      <c r="C17" s="3" t="s">
        <v>40</v>
      </c>
      <c r="D17" s="2" t="s">
        <v>1</v>
      </c>
      <c r="E17" s="2" t="s">
        <v>5</v>
      </c>
      <c r="F17" s="2" t="s">
        <v>8</v>
      </c>
      <c r="H17" s="2" t="s">
        <v>1</v>
      </c>
      <c r="I17" s="2" t="s">
        <v>4</v>
      </c>
      <c r="J17" s="2" t="s">
        <v>0</v>
      </c>
      <c r="K17" s="2" t="s">
        <v>8</v>
      </c>
      <c r="L17" s="2" t="s">
        <v>14</v>
      </c>
      <c r="M17" s="2" t="s">
        <v>6</v>
      </c>
      <c r="O17" s="2" t="s">
        <v>24</v>
      </c>
      <c r="P17" s="2" t="s">
        <v>6</v>
      </c>
      <c r="Q17" s="2" t="s">
        <v>2</v>
      </c>
      <c r="R17" s="2" t="s">
        <v>1</v>
      </c>
    </row>
    <row r="18" spans="1:24">
      <c r="A18" s="1">
        <v>18</v>
      </c>
      <c r="B18" s="5" t="s">
        <v>44</v>
      </c>
      <c r="C18" s="3" t="s">
        <v>8</v>
      </c>
      <c r="D18" s="2" t="s">
        <v>10</v>
      </c>
      <c r="E18" s="2" t="s">
        <v>11</v>
      </c>
      <c r="F18" s="2" t="s">
        <v>3</v>
      </c>
      <c r="G18" s="2" t="s">
        <v>5</v>
      </c>
      <c r="I18" s="2" t="s">
        <v>15</v>
      </c>
      <c r="J18" s="2" t="s">
        <v>4</v>
      </c>
      <c r="K18" s="2" t="s">
        <v>8</v>
      </c>
      <c r="L18" s="2" t="s">
        <v>5</v>
      </c>
      <c r="M18" s="2" t="s">
        <v>10</v>
      </c>
      <c r="N18" s="2" t="s">
        <v>8</v>
      </c>
      <c r="O18" s="2" t="s">
        <v>45</v>
      </c>
      <c r="X18" s="63" t="s">
        <v>19</v>
      </c>
    </row>
    <row r="19" spans="1:24">
      <c r="A19" s="1">
        <v>19</v>
      </c>
      <c r="B19" s="5" t="s">
        <v>46</v>
      </c>
      <c r="C19" s="3" t="s">
        <v>5</v>
      </c>
      <c r="D19" s="2" t="s">
        <v>1</v>
      </c>
      <c r="E19" s="2" t="s">
        <v>15</v>
      </c>
      <c r="F19" s="2" t="s">
        <v>13</v>
      </c>
      <c r="G19" s="2" t="s">
        <v>3</v>
      </c>
      <c r="H19" s="2" t="s">
        <v>6</v>
      </c>
      <c r="J19" s="2" t="s">
        <v>10</v>
      </c>
      <c r="K19" s="2" t="s">
        <v>1</v>
      </c>
      <c r="L19" s="2" t="s">
        <v>4</v>
      </c>
      <c r="M19" s="2" t="s">
        <v>8</v>
      </c>
      <c r="N19" s="2" t="s">
        <v>2</v>
      </c>
      <c r="X19" s="63" t="s">
        <v>47</v>
      </c>
    </row>
    <row r="20" spans="1:24">
      <c r="A20" s="1">
        <v>20</v>
      </c>
      <c r="B20" s="5" t="s">
        <v>49</v>
      </c>
      <c r="C20" s="3" t="s">
        <v>8</v>
      </c>
      <c r="D20" s="2" t="s">
        <v>10</v>
      </c>
      <c r="F20" s="2" t="s">
        <v>15</v>
      </c>
      <c r="G20" s="2" t="s">
        <v>32</v>
      </c>
      <c r="H20" s="2" t="s">
        <v>7</v>
      </c>
      <c r="I20" s="2" t="s">
        <v>6</v>
      </c>
      <c r="X20" s="5" t="s">
        <v>48</v>
      </c>
    </row>
    <row r="21" spans="1:24">
      <c r="A21" s="1">
        <v>21</v>
      </c>
      <c r="B21" s="5" t="s">
        <v>50</v>
      </c>
      <c r="C21" s="3" t="s">
        <v>3</v>
      </c>
      <c r="D21" s="2" t="s">
        <v>5</v>
      </c>
      <c r="E21" s="2" t="s">
        <v>6</v>
      </c>
      <c r="F21" s="2" t="s">
        <v>12</v>
      </c>
      <c r="G21" s="2" t="s">
        <v>8</v>
      </c>
      <c r="H21" s="2" t="s">
        <v>10</v>
      </c>
      <c r="J21" s="2" t="s">
        <v>15</v>
      </c>
      <c r="K21" s="2" t="s">
        <v>6</v>
      </c>
      <c r="L21" s="2" t="s">
        <v>2</v>
      </c>
      <c r="M21" s="2" t="s">
        <v>0</v>
      </c>
      <c r="N21" s="2" t="s">
        <v>1</v>
      </c>
      <c r="O21" s="2" t="s">
        <v>40</v>
      </c>
      <c r="P21" s="2" t="s">
        <v>6</v>
      </c>
      <c r="X21" s="63" t="s">
        <v>19</v>
      </c>
    </row>
    <row r="22" spans="1:24">
      <c r="A22" s="1">
        <v>22</v>
      </c>
      <c r="B22" s="8" t="s">
        <v>51</v>
      </c>
      <c r="C22" s="3" t="s">
        <v>40</v>
      </c>
      <c r="D22" s="2" t="s">
        <v>1</v>
      </c>
      <c r="E22" s="2" t="s">
        <v>5</v>
      </c>
      <c r="F22" s="2" t="s">
        <v>8</v>
      </c>
      <c r="G22" s="2" t="s">
        <v>10</v>
      </c>
      <c r="H22" s="2" t="s">
        <v>3</v>
      </c>
      <c r="I22" s="2" t="s">
        <v>0</v>
      </c>
      <c r="J22" s="2" t="s">
        <v>1</v>
      </c>
      <c r="X22" s="63" t="s">
        <v>52</v>
      </c>
    </row>
    <row r="23" spans="1:24">
      <c r="A23" s="1">
        <v>23</v>
      </c>
      <c r="B23" s="8" t="s">
        <v>53</v>
      </c>
      <c r="C23" s="3" t="s">
        <v>6</v>
      </c>
      <c r="D23" s="2" t="s">
        <v>2</v>
      </c>
      <c r="E23" s="2" t="s">
        <v>6</v>
      </c>
      <c r="G23" s="2" t="s">
        <v>4</v>
      </c>
      <c r="H23" s="2" t="s">
        <v>1</v>
      </c>
      <c r="I23" s="2" t="s">
        <v>5</v>
      </c>
      <c r="J23" s="2" t="s">
        <v>6</v>
      </c>
      <c r="L23" s="2" t="s">
        <v>54</v>
      </c>
      <c r="M23" s="2" t="s">
        <v>32</v>
      </c>
      <c r="N23" s="2" t="s">
        <v>3</v>
      </c>
      <c r="O23" s="2" t="s">
        <v>2</v>
      </c>
      <c r="P23" s="2" t="s">
        <v>0</v>
      </c>
      <c r="Q23" s="2" t="s">
        <v>6</v>
      </c>
      <c r="R23" s="2" t="s">
        <v>2</v>
      </c>
      <c r="S23" s="2" t="s">
        <v>6</v>
      </c>
      <c r="X23" s="63" t="s">
        <v>55</v>
      </c>
    </row>
    <row r="24" spans="1:24">
      <c r="A24" s="1">
        <v>24</v>
      </c>
      <c r="B24" s="5" t="s">
        <v>56</v>
      </c>
      <c r="C24" s="3" t="s">
        <v>7</v>
      </c>
      <c r="D24" s="2" t="s">
        <v>6</v>
      </c>
      <c r="E24" s="2" t="s">
        <v>4</v>
      </c>
      <c r="F24" s="2" t="s">
        <v>3</v>
      </c>
      <c r="G24" s="2" t="s">
        <v>6</v>
      </c>
      <c r="I24" s="2" t="s">
        <v>0</v>
      </c>
      <c r="J24" s="2" t="s">
        <v>8</v>
      </c>
      <c r="K24" s="2" t="s">
        <v>4</v>
      </c>
      <c r="L24" s="2" t="s">
        <v>8</v>
      </c>
      <c r="M24" s="2" t="s">
        <v>5</v>
      </c>
      <c r="N24" s="2" t="s">
        <v>6</v>
      </c>
      <c r="P24" s="2" t="s">
        <v>24</v>
      </c>
      <c r="Q24" s="2" t="s">
        <v>6</v>
      </c>
      <c r="R24" s="2" t="s">
        <v>7</v>
      </c>
      <c r="S24" s="2" t="s">
        <v>15</v>
      </c>
      <c r="T24" s="2" t="s">
        <v>1</v>
      </c>
      <c r="U24" s="2" t="s">
        <v>5</v>
      </c>
      <c r="X24" s="64" t="s">
        <v>55</v>
      </c>
    </row>
    <row r="25" spans="1:24">
      <c r="A25" s="1">
        <v>25</v>
      </c>
      <c r="B25" s="5" t="s">
        <v>57</v>
      </c>
      <c r="C25" s="3" t="s">
        <v>40</v>
      </c>
      <c r="D25" s="2" t="s">
        <v>1</v>
      </c>
      <c r="E25" s="2" t="s">
        <v>4</v>
      </c>
      <c r="F25" s="2" t="s">
        <v>14</v>
      </c>
      <c r="G25" s="2" t="s">
        <v>8</v>
      </c>
      <c r="I25" s="2" t="s">
        <v>40</v>
      </c>
      <c r="J25" s="2" t="s">
        <v>6</v>
      </c>
      <c r="K25" s="2" t="s">
        <v>11</v>
      </c>
      <c r="L25" s="2" t="s">
        <v>3</v>
      </c>
      <c r="M25" s="2" t="s">
        <v>8</v>
      </c>
      <c r="N25" s="2" t="s">
        <v>4</v>
      </c>
      <c r="P25" s="2" t="s">
        <v>11</v>
      </c>
      <c r="Q25" s="2" t="s">
        <v>6</v>
      </c>
      <c r="R25" s="2" t="s">
        <v>58</v>
      </c>
      <c r="S25" s="2" t="s">
        <v>54</v>
      </c>
      <c r="T25" s="2" t="s">
        <v>32</v>
      </c>
      <c r="U25" s="2" t="s">
        <v>8</v>
      </c>
      <c r="V25" s="2" t="s">
        <v>58</v>
      </c>
    </row>
    <row r="26" spans="1:24">
      <c r="A26" s="1">
        <v>26</v>
      </c>
      <c r="B26" s="5" t="s">
        <v>59</v>
      </c>
      <c r="C26" s="3" t="s">
        <v>5</v>
      </c>
      <c r="D26" s="2" t="s">
        <v>0</v>
      </c>
      <c r="E26" s="2" t="s">
        <v>3</v>
      </c>
      <c r="F26" s="2" t="s">
        <v>2</v>
      </c>
      <c r="G26" s="2" t="s">
        <v>14</v>
      </c>
      <c r="X26" s="63" t="s">
        <v>19</v>
      </c>
    </row>
    <row r="27" spans="1:24">
      <c r="A27" s="1">
        <v>27</v>
      </c>
      <c r="B27" s="5" t="s">
        <v>60</v>
      </c>
      <c r="C27" s="3" t="s">
        <v>7</v>
      </c>
      <c r="D27" s="2" t="s">
        <v>6</v>
      </c>
      <c r="E27" s="2" t="s">
        <v>4</v>
      </c>
      <c r="F27" s="2" t="s">
        <v>3</v>
      </c>
      <c r="G27" s="2" t="s">
        <v>6</v>
      </c>
      <c r="H27" s="2" t="s">
        <v>13</v>
      </c>
      <c r="J27" s="2" t="s">
        <v>24</v>
      </c>
      <c r="K27" s="2" t="s">
        <v>6</v>
      </c>
      <c r="L27" s="2" t="s">
        <v>4</v>
      </c>
      <c r="M27" s="2" t="s">
        <v>8</v>
      </c>
      <c r="N27" s="2" t="s">
        <v>45</v>
      </c>
      <c r="X27" s="63" t="s">
        <v>19</v>
      </c>
    </row>
    <row r="28" spans="1:24">
      <c r="A28" s="1">
        <v>28</v>
      </c>
      <c r="B28" s="5" t="s">
        <v>61</v>
      </c>
      <c r="C28" s="3" t="s">
        <v>7</v>
      </c>
      <c r="D28" s="2" t="s">
        <v>3</v>
      </c>
      <c r="E28" s="2" t="s">
        <v>24</v>
      </c>
      <c r="F28" s="2" t="s">
        <v>13</v>
      </c>
      <c r="G28" s="2" t="s">
        <v>6</v>
      </c>
      <c r="H28" s="2" t="s">
        <v>8</v>
      </c>
      <c r="I28" s="2" t="s">
        <v>10</v>
      </c>
      <c r="K28" s="2" t="s">
        <v>40</v>
      </c>
      <c r="L28" s="2" t="s">
        <v>6</v>
      </c>
      <c r="M28" s="2" t="s">
        <v>24</v>
      </c>
      <c r="N28" s="2" t="s">
        <v>36</v>
      </c>
      <c r="O28" s="2" t="s">
        <v>5</v>
      </c>
      <c r="P28" s="2" t="s">
        <v>1</v>
      </c>
      <c r="Q28" s="2" t="s">
        <v>2</v>
      </c>
    </row>
    <row r="29" spans="1:24" ht="15">
      <c r="A29" s="1">
        <v>29</v>
      </c>
      <c r="B29" s="56" t="s">
        <v>62</v>
      </c>
      <c r="C29" s="3" t="s">
        <v>12</v>
      </c>
      <c r="D29" s="2" t="s">
        <v>4</v>
      </c>
      <c r="E29" s="2" t="s">
        <v>32</v>
      </c>
      <c r="F29" s="2" t="s">
        <v>24</v>
      </c>
      <c r="G29" s="2" t="s">
        <v>8</v>
      </c>
      <c r="I29" s="2" t="s">
        <v>10</v>
      </c>
      <c r="J29" s="2" t="s">
        <v>8</v>
      </c>
      <c r="K29" s="2" t="s">
        <v>8</v>
      </c>
    </row>
    <row r="30" spans="1:24" ht="15">
      <c r="A30" s="1">
        <v>30</v>
      </c>
      <c r="B30" s="56" t="s">
        <v>63</v>
      </c>
      <c r="C30" s="3" t="s">
        <v>40</v>
      </c>
      <c r="D30" s="2" t="s">
        <v>6</v>
      </c>
      <c r="E30" s="2" t="s">
        <v>24</v>
      </c>
      <c r="F30" s="2" t="s">
        <v>36</v>
      </c>
      <c r="G30" s="2" t="s">
        <v>3</v>
      </c>
      <c r="H30" s="2" t="s">
        <v>8</v>
      </c>
      <c r="J30" s="2" t="s">
        <v>24</v>
      </c>
      <c r="K30" s="2" t="s">
        <v>13</v>
      </c>
      <c r="L30" s="2" t="s">
        <v>6</v>
      </c>
      <c r="M30" s="2" t="s">
        <v>2</v>
      </c>
    </row>
    <row r="31" spans="1:24">
      <c r="A31" s="1">
        <v>31</v>
      </c>
      <c r="B31" s="5" t="s">
        <v>64</v>
      </c>
      <c r="C31" s="3" t="s">
        <v>16</v>
      </c>
      <c r="D31" s="2" t="s">
        <v>3</v>
      </c>
      <c r="E31" s="2" t="s">
        <v>10</v>
      </c>
      <c r="F31" s="2" t="s">
        <v>10</v>
      </c>
      <c r="H31" s="2" t="s">
        <v>5</v>
      </c>
      <c r="I31" s="2" t="s">
        <v>7</v>
      </c>
      <c r="J31" s="2" t="s">
        <v>3</v>
      </c>
      <c r="K31" s="2" t="s">
        <v>0</v>
      </c>
      <c r="L31" s="2" t="s">
        <v>13</v>
      </c>
      <c r="X31" s="63" t="s">
        <v>18</v>
      </c>
    </row>
    <row r="32" spans="1:24">
      <c r="A32" s="1">
        <v>32</v>
      </c>
      <c r="B32" s="5" t="s">
        <v>65</v>
      </c>
      <c r="C32" s="3" t="s">
        <v>6</v>
      </c>
      <c r="D32" s="2" t="s">
        <v>2</v>
      </c>
      <c r="E32" s="2" t="s">
        <v>14</v>
      </c>
      <c r="F32" s="2" t="s">
        <v>8</v>
      </c>
      <c r="G32" s="2" t="s">
        <v>10</v>
      </c>
      <c r="H32" s="2" t="s">
        <v>3</v>
      </c>
      <c r="I32" s="2" t="s">
        <v>2</v>
      </c>
      <c r="J32" s="2" t="s">
        <v>6</v>
      </c>
      <c r="L32" s="2" t="s">
        <v>40</v>
      </c>
      <c r="M32" s="2" t="s">
        <v>1</v>
      </c>
      <c r="N32" s="2" t="s">
        <v>10</v>
      </c>
      <c r="O32" s="2" t="s">
        <v>3</v>
      </c>
      <c r="P32" s="2" t="s">
        <v>8</v>
      </c>
      <c r="X32" s="63" t="s">
        <v>18</v>
      </c>
    </row>
    <row r="33" spans="1:24">
      <c r="A33" s="1">
        <v>33</v>
      </c>
      <c r="B33" s="5" t="s">
        <v>90</v>
      </c>
      <c r="C33" s="3" t="s">
        <v>15</v>
      </c>
      <c r="D33" s="2" t="s">
        <v>8</v>
      </c>
      <c r="E33" s="2" t="s">
        <v>15</v>
      </c>
      <c r="G33" s="2" t="s">
        <v>14</v>
      </c>
      <c r="H33" s="2" t="s">
        <v>32</v>
      </c>
      <c r="I33" s="2" t="s">
        <v>6</v>
      </c>
      <c r="J33" s="2" t="s">
        <v>4</v>
      </c>
      <c r="K33" s="2" t="s">
        <v>9</v>
      </c>
      <c r="L33" s="2" t="s">
        <v>3</v>
      </c>
      <c r="M33" s="2" t="s">
        <v>1</v>
      </c>
      <c r="N33" s="2" t="s">
        <v>10</v>
      </c>
      <c r="O33" s="2" t="s">
        <v>6</v>
      </c>
      <c r="X33" s="63" t="s">
        <v>73</v>
      </c>
    </row>
    <row r="34" spans="1:24" ht="15">
      <c r="A34" s="1">
        <v>34</v>
      </c>
      <c r="B34" s="60" t="s">
        <v>66</v>
      </c>
      <c r="C34" s="3" t="s">
        <v>36</v>
      </c>
      <c r="D34" s="2" t="s">
        <v>8</v>
      </c>
      <c r="E34" s="2" t="s">
        <v>11</v>
      </c>
      <c r="F34" s="2" t="s">
        <v>3</v>
      </c>
      <c r="G34" s="2" t="s">
        <v>2</v>
      </c>
      <c r="I34" s="2" t="s">
        <v>24</v>
      </c>
      <c r="J34" s="2" t="s">
        <v>1</v>
      </c>
      <c r="K34" s="2" t="s">
        <v>5</v>
      </c>
      <c r="L34" s="2" t="s">
        <v>0</v>
      </c>
      <c r="M34" s="2" t="s">
        <v>2</v>
      </c>
      <c r="N34" s="2" t="s">
        <v>8</v>
      </c>
      <c r="O34" s="2" t="s">
        <v>4</v>
      </c>
      <c r="X34" s="63" t="s">
        <v>18</v>
      </c>
    </row>
    <row r="35" spans="1:24">
      <c r="A35" s="1">
        <v>35</v>
      </c>
      <c r="B35" s="8" t="s">
        <v>67</v>
      </c>
      <c r="C35" s="3" t="s">
        <v>15</v>
      </c>
      <c r="D35" s="2" t="s">
        <v>6</v>
      </c>
      <c r="E35" s="2" t="s">
        <v>12</v>
      </c>
      <c r="F35" s="2" t="s">
        <v>10</v>
      </c>
      <c r="G35" s="2" t="s">
        <v>1</v>
      </c>
      <c r="I35" s="2" t="s">
        <v>15</v>
      </c>
      <c r="J35" s="2" t="s">
        <v>3</v>
      </c>
      <c r="K35" s="2" t="s">
        <v>24</v>
      </c>
      <c r="L35" s="2" t="s">
        <v>6</v>
      </c>
      <c r="M35" s="2" t="s">
        <v>5</v>
      </c>
      <c r="N35" s="2" t="s">
        <v>1</v>
      </c>
    </row>
    <row r="36" spans="1:24" ht="15">
      <c r="A36" s="1">
        <v>36</v>
      </c>
      <c r="B36" s="61" t="s">
        <v>68</v>
      </c>
      <c r="C36" s="3" t="s">
        <v>6</v>
      </c>
      <c r="D36" s="2" t="s">
        <v>10</v>
      </c>
      <c r="E36" s="2" t="s">
        <v>12</v>
      </c>
      <c r="F36" s="2" t="s">
        <v>8</v>
      </c>
      <c r="G36" s="2" t="s">
        <v>4</v>
      </c>
      <c r="H36" s="2" t="s">
        <v>0</v>
      </c>
      <c r="J36" s="2" t="s">
        <v>8</v>
      </c>
      <c r="K36" s="2" t="s">
        <v>3</v>
      </c>
      <c r="L36" s="2" t="s">
        <v>2</v>
      </c>
      <c r="M36" s="2" t="s">
        <v>5</v>
      </c>
      <c r="N36" s="2" t="s">
        <v>0</v>
      </c>
      <c r="O36" s="2" t="s">
        <v>8</v>
      </c>
      <c r="P36" s="2" t="s">
        <v>3</v>
      </c>
      <c r="Q36" s="2" t="s">
        <v>2</v>
      </c>
    </row>
    <row r="37" spans="1:24">
      <c r="A37" s="1">
        <v>37</v>
      </c>
      <c r="B37" s="5" t="s">
        <v>69</v>
      </c>
      <c r="C37" s="3" t="s">
        <v>1</v>
      </c>
      <c r="D37" s="2" t="s">
        <v>5</v>
      </c>
      <c r="E37" s="2" t="s">
        <v>24</v>
      </c>
      <c r="F37" s="2" t="s">
        <v>6</v>
      </c>
      <c r="G37" s="2" t="s">
        <v>4</v>
      </c>
      <c r="I37" s="2" t="s">
        <v>7</v>
      </c>
      <c r="J37" s="2" t="s">
        <v>6</v>
      </c>
      <c r="K37" s="2" t="s">
        <v>4</v>
      </c>
      <c r="L37" s="2" t="s">
        <v>0</v>
      </c>
      <c r="M37" s="2" t="s">
        <v>3</v>
      </c>
      <c r="N37" s="2" t="s">
        <v>2</v>
      </c>
      <c r="O37" s="2" t="s">
        <v>8</v>
      </c>
      <c r="P37" s="2" t="s">
        <v>58</v>
      </c>
      <c r="X37" s="63" t="s">
        <v>55</v>
      </c>
    </row>
    <row r="38" spans="1:24">
      <c r="A38" s="1">
        <v>38</v>
      </c>
      <c r="B38" s="5" t="s">
        <v>88</v>
      </c>
      <c r="C38" s="3" t="s">
        <v>40</v>
      </c>
      <c r="D38" s="2" t="s">
        <v>1</v>
      </c>
      <c r="E38" s="2" t="s">
        <v>6</v>
      </c>
      <c r="F38" s="2" t="s">
        <v>54</v>
      </c>
      <c r="G38" s="2" t="s">
        <v>32</v>
      </c>
      <c r="H38" s="2" t="s">
        <v>3</v>
      </c>
      <c r="I38" s="2" t="s">
        <v>2</v>
      </c>
      <c r="K38" s="2" t="s">
        <v>15</v>
      </c>
      <c r="L38" s="2" t="s">
        <v>4</v>
      </c>
      <c r="M38" s="2" t="s">
        <v>6</v>
      </c>
      <c r="N38" s="2" t="s">
        <v>0</v>
      </c>
      <c r="O38" s="2" t="s">
        <v>5</v>
      </c>
      <c r="X38" s="63" t="s">
        <v>55</v>
      </c>
    </row>
    <row r="39" spans="1:24">
      <c r="A39" s="1">
        <v>39</v>
      </c>
      <c r="B39" s="8" t="s">
        <v>70</v>
      </c>
      <c r="C39" s="3" t="s">
        <v>10</v>
      </c>
      <c r="D39" s="2" t="s">
        <v>8</v>
      </c>
      <c r="E39" s="2" t="s">
        <v>0</v>
      </c>
      <c r="F39" s="2" t="s">
        <v>3</v>
      </c>
      <c r="G39" s="2" t="s">
        <v>58</v>
      </c>
      <c r="H39" s="2" t="s">
        <v>3</v>
      </c>
      <c r="I39" s="2" t="s">
        <v>6</v>
      </c>
      <c r="K39" s="2" t="s">
        <v>1</v>
      </c>
      <c r="L39" s="2" t="s">
        <v>4</v>
      </c>
      <c r="M39" s="2" t="s">
        <v>0</v>
      </c>
      <c r="N39" s="2" t="s">
        <v>3</v>
      </c>
      <c r="O39" s="2" t="s">
        <v>58</v>
      </c>
      <c r="X39" s="63" t="s">
        <v>55</v>
      </c>
    </row>
    <row r="40" spans="1:24">
      <c r="A40" s="1">
        <v>40</v>
      </c>
      <c r="B40" s="8" t="s">
        <v>71</v>
      </c>
      <c r="C40" s="3" t="s">
        <v>7</v>
      </c>
      <c r="D40" s="2" t="s">
        <v>6</v>
      </c>
      <c r="E40" s="2" t="s">
        <v>0</v>
      </c>
      <c r="F40" s="2" t="s">
        <v>3</v>
      </c>
      <c r="G40" s="2" t="s">
        <v>6</v>
      </c>
      <c r="H40" s="2" t="s">
        <v>5</v>
      </c>
      <c r="J40" s="2" t="s">
        <v>15</v>
      </c>
      <c r="K40" s="2" t="s">
        <v>4</v>
      </c>
      <c r="L40" s="2" t="s">
        <v>6</v>
      </c>
      <c r="M40" s="2" t="s">
        <v>0</v>
      </c>
      <c r="N40" s="2" t="s">
        <v>5</v>
      </c>
      <c r="X40" s="63" t="s">
        <v>55</v>
      </c>
    </row>
    <row r="41" spans="1:24">
      <c r="A41" s="1">
        <v>41</v>
      </c>
      <c r="B41" s="4" t="s">
        <v>72</v>
      </c>
      <c r="C41" s="3" t="s">
        <v>40</v>
      </c>
      <c r="D41" s="2" t="s">
        <v>1</v>
      </c>
      <c r="E41" s="2" t="s">
        <v>13</v>
      </c>
      <c r="F41" s="2" t="s">
        <v>6</v>
      </c>
      <c r="G41" s="2" t="s">
        <v>2</v>
      </c>
      <c r="I41" s="2" t="s">
        <v>24</v>
      </c>
      <c r="J41" s="2" t="s">
        <v>4</v>
      </c>
      <c r="K41" s="2" t="s">
        <v>32</v>
      </c>
      <c r="L41" s="2" t="s">
        <v>45</v>
      </c>
      <c r="M41" s="2" t="s">
        <v>17</v>
      </c>
      <c r="N41" s="2" t="s">
        <v>17</v>
      </c>
      <c r="X41" s="63" t="s">
        <v>73</v>
      </c>
    </row>
    <row r="42" spans="1:24">
      <c r="A42" s="1">
        <v>42</v>
      </c>
      <c r="B42" s="5" t="s">
        <v>74</v>
      </c>
      <c r="C42" s="3" t="s">
        <v>14</v>
      </c>
      <c r="D42" s="2" t="s">
        <v>4</v>
      </c>
      <c r="E42" s="2" t="s">
        <v>8</v>
      </c>
      <c r="F42" s="2" t="s">
        <v>14</v>
      </c>
      <c r="G42" s="2" t="s">
        <v>1</v>
      </c>
      <c r="H42" s="2" t="s">
        <v>4</v>
      </c>
      <c r="I42" s="2" t="s">
        <v>45</v>
      </c>
      <c r="K42" s="2" t="s">
        <v>15</v>
      </c>
      <c r="L42" s="2" t="s">
        <v>8</v>
      </c>
      <c r="M42" s="2" t="s">
        <v>24</v>
      </c>
      <c r="N42" s="2" t="s">
        <v>36</v>
      </c>
      <c r="X42" s="63" t="s">
        <v>18</v>
      </c>
    </row>
    <row r="43" spans="1:24">
      <c r="A43" s="1">
        <v>43</v>
      </c>
      <c r="B43" s="5" t="s">
        <v>75</v>
      </c>
      <c r="C43" s="3" t="s">
        <v>36</v>
      </c>
      <c r="D43" s="2" t="s">
        <v>3</v>
      </c>
      <c r="E43" s="2" t="s">
        <v>4</v>
      </c>
      <c r="F43" s="2" t="s">
        <v>36</v>
      </c>
      <c r="H43" s="2" t="s">
        <v>9</v>
      </c>
      <c r="I43" s="2" t="s">
        <v>1</v>
      </c>
      <c r="J43" s="2" t="s">
        <v>32</v>
      </c>
      <c r="K43" s="2" t="s">
        <v>14</v>
      </c>
      <c r="L43" s="2" t="s">
        <v>10</v>
      </c>
      <c r="M43" s="2" t="s">
        <v>6</v>
      </c>
      <c r="N43" s="2" t="s">
        <v>5</v>
      </c>
      <c r="X43" s="5" t="s">
        <v>18</v>
      </c>
    </row>
    <row r="44" spans="1:24">
      <c r="A44" s="1">
        <v>44</v>
      </c>
      <c r="B44" s="5" t="s">
        <v>76</v>
      </c>
      <c r="C44" s="3" t="s">
        <v>4</v>
      </c>
      <c r="D44" s="2" t="s">
        <v>6</v>
      </c>
      <c r="E44" s="2" t="s">
        <v>15</v>
      </c>
      <c r="F44" s="2" t="s">
        <v>13</v>
      </c>
      <c r="G44" s="2" t="s">
        <v>6</v>
      </c>
      <c r="H44" s="2" t="s">
        <v>8</v>
      </c>
      <c r="I44" s="2" t="s">
        <v>10</v>
      </c>
    </row>
    <row r="45" spans="1:24">
      <c r="A45" s="1">
        <v>45</v>
      </c>
      <c r="B45" s="5" t="s">
        <v>77</v>
      </c>
      <c r="C45" s="3" t="s">
        <v>17</v>
      </c>
      <c r="D45" s="2" t="s">
        <v>3</v>
      </c>
      <c r="E45" s="2" t="s">
        <v>9</v>
      </c>
      <c r="F45" s="2" t="s">
        <v>8</v>
      </c>
      <c r="G45" s="2" t="s">
        <v>10</v>
      </c>
      <c r="I45" s="2" t="s">
        <v>24</v>
      </c>
      <c r="J45" s="2" t="s">
        <v>6</v>
      </c>
      <c r="K45" s="2" t="s">
        <v>5</v>
      </c>
      <c r="L45" s="2" t="s">
        <v>0</v>
      </c>
      <c r="M45" s="2" t="s">
        <v>4</v>
      </c>
      <c r="N45" s="2" t="s">
        <v>1</v>
      </c>
    </row>
    <row r="46" spans="1:24">
      <c r="A46" s="1">
        <v>46</v>
      </c>
      <c r="B46" s="5" t="s">
        <v>89</v>
      </c>
      <c r="C46" s="3" t="s">
        <v>24</v>
      </c>
      <c r="D46" s="2" t="s">
        <v>1</v>
      </c>
      <c r="E46" s="2" t="s">
        <v>2</v>
      </c>
      <c r="F46" s="2" t="s">
        <v>5</v>
      </c>
      <c r="G46" s="2" t="s">
        <v>0</v>
      </c>
      <c r="H46" s="2" t="s">
        <v>6</v>
      </c>
      <c r="I46" s="2" t="s">
        <v>2</v>
      </c>
      <c r="J46" s="2" t="s">
        <v>0</v>
      </c>
      <c r="K46" s="2" t="s">
        <v>3</v>
      </c>
      <c r="L46" s="2" t="s">
        <v>2</v>
      </c>
      <c r="M46" s="2" t="s">
        <v>1</v>
      </c>
      <c r="O46" s="2" t="s">
        <v>4</v>
      </c>
      <c r="P46" s="2" t="s">
        <v>1</v>
      </c>
      <c r="Q46" s="2" t="s">
        <v>7</v>
      </c>
      <c r="R46" s="2" t="s">
        <v>8</v>
      </c>
      <c r="S46" s="2" t="s">
        <v>4</v>
      </c>
      <c r="T46" s="2" t="s">
        <v>1</v>
      </c>
      <c r="X46" s="63" t="s">
        <v>55</v>
      </c>
    </row>
    <row r="47" spans="1:24">
      <c r="A47" s="1">
        <v>47</v>
      </c>
      <c r="B47" s="5" t="s">
        <v>78</v>
      </c>
      <c r="C47" s="3" t="s">
        <v>58</v>
      </c>
      <c r="D47" s="2" t="s">
        <v>6</v>
      </c>
      <c r="E47" s="2" t="s">
        <v>15</v>
      </c>
      <c r="F47" s="2" t="s">
        <v>6</v>
      </c>
      <c r="G47" s="2" t="s">
        <v>0</v>
      </c>
      <c r="H47" s="2" t="s">
        <v>8</v>
      </c>
      <c r="I47" s="2" t="s">
        <v>4</v>
      </c>
      <c r="J47" s="2" t="s">
        <v>1</v>
      </c>
    </row>
    <row r="48" spans="1:24">
      <c r="A48" s="1">
        <v>48</v>
      </c>
      <c r="B48" s="5" t="s">
        <v>79</v>
      </c>
      <c r="C48" s="3" t="s">
        <v>17</v>
      </c>
      <c r="D48" s="2" t="s">
        <v>8</v>
      </c>
      <c r="E48" s="2" t="s">
        <v>10</v>
      </c>
      <c r="F48" s="2" t="s">
        <v>3</v>
      </c>
      <c r="G48" s="2" t="s">
        <v>15</v>
      </c>
      <c r="H48" s="2" t="s">
        <v>8</v>
      </c>
      <c r="J48" s="2" t="s">
        <v>14</v>
      </c>
      <c r="K48" s="2" t="s">
        <v>1</v>
      </c>
      <c r="L48" s="2" t="s">
        <v>2</v>
      </c>
      <c r="M48" s="2" t="s">
        <v>58</v>
      </c>
      <c r="N48" s="2" t="s">
        <v>6</v>
      </c>
      <c r="O48" s="2" t="s">
        <v>10</v>
      </c>
      <c r="P48" s="2" t="s">
        <v>8</v>
      </c>
      <c r="Q48" s="2" t="s">
        <v>58</v>
      </c>
    </row>
    <row r="49" spans="1:24" ht="15">
      <c r="A49" s="1">
        <v>49</v>
      </c>
      <c r="B49" t="s">
        <v>80</v>
      </c>
      <c r="C49" s="3" t="s">
        <v>40</v>
      </c>
      <c r="D49" s="2" t="s">
        <v>1</v>
      </c>
      <c r="E49" s="2" t="s">
        <v>5</v>
      </c>
      <c r="F49" s="2" t="s">
        <v>8</v>
      </c>
      <c r="H49" s="2" t="s">
        <v>7</v>
      </c>
      <c r="I49" s="2" t="s">
        <v>6</v>
      </c>
      <c r="J49" s="2" t="s">
        <v>4</v>
      </c>
      <c r="K49" s="2" t="s">
        <v>3</v>
      </c>
      <c r="L49" s="2" t="s">
        <v>6</v>
      </c>
      <c r="N49" s="2" t="s">
        <v>6</v>
      </c>
      <c r="O49" s="2" t="s">
        <v>58</v>
      </c>
      <c r="P49" s="2" t="s">
        <v>2</v>
      </c>
      <c r="Q49" s="2" t="s">
        <v>6</v>
      </c>
      <c r="R49" s="2" t="s">
        <v>4</v>
      </c>
    </row>
    <row r="50" spans="1:24">
      <c r="A50" s="1">
        <v>50</v>
      </c>
      <c r="B50" s="5" t="s">
        <v>81</v>
      </c>
      <c r="C50" s="3" t="s">
        <v>6</v>
      </c>
      <c r="D50" s="2" t="s">
        <v>9</v>
      </c>
      <c r="E50" s="2" t="s">
        <v>1</v>
      </c>
      <c r="F50" s="2" t="s">
        <v>10</v>
      </c>
      <c r="G50" s="2" t="s">
        <v>17</v>
      </c>
      <c r="H50" s="2" t="s">
        <v>1</v>
      </c>
      <c r="J50" s="2" t="s">
        <v>5</v>
      </c>
      <c r="K50" s="2" t="s">
        <v>32</v>
      </c>
      <c r="L50" s="2" t="s">
        <v>6</v>
      </c>
      <c r="M50" s="2" t="s">
        <v>4</v>
      </c>
      <c r="N50" s="2" t="s">
        <v>8</v>
      </c>
      <c r="O50" s="2" t="s">
        <v>58</v>
      </c>
    </row>
    <row r="51" spans="1:24">
      <c r="A51" s="1">
        <v>51</v>
      </c>
      <c r="B51" s="5" t="s">
        <v>82</v>
      </c>
      <c r="C51" s="3" t="s">
        <v>10</v>
      </c>
      <c r="D51" s="2" t="s">
        <v>8</v>
      </c>
      <c r="E51" s="2" t="s">
        <v>1</v>
      </c>
      <c r="F51" s="2" t="s">
        <v>15</v>
      </c>
      <c r="G51" s="2" t="s">
        <v>1</v>
      </c>
      <c r="H51" s="2" t="s">
        <v>10</v>
      </c>
      <c r="I51" s="2" t="s">
        <v>9</v>
      </c>
      <c r="J51" s="2" t="s">
        <v>1</v>
      </c>
      <c r="L51" s="2" t="s">
        <v>24</v>
      </c>
      <c r="M51" s="2" t="s">
        <v>6</v>
      </c>
      <c r="N51" s="2" t="s">
        <v>10</v>
      </c>
      <c r="O51" s="2" t="s">
        <v>11</v>
      </c>
      <c r="P51" s="2" t="s">
        <v>1</v>
      </c>
      <c r="R51" s="2" t="s">
        <v>5</v>
      </c>
      <c r="S51" s="2" t="s">
        <v>1</v>
      </c>
      <c r="T51" s="2" t="s">
        <v>0</v>
      </c>
      <c r="U51" s="2" t="s">
        <v>8</v>
      </c>
      <c r="V51" s="2" t="s">
        <v>10</v>
      </c>
      <c r="W51" s="7" t="s">
        <v>1</v>
      </c>
      <c r="X51" s="63" t="s">
        <v>19</v>
      </c>
    </row>
    <row r="52" spans="1:24">
      <c r="A52" s="1">
        <v>52</v>
      </c>
      <c r="B52" s="5" t="s">
        <v>83</v>
      </c>
      <c r="C52" s="3" t="s">
        <v>7</v>
      </c>
      <c r="D52" s="2" t="s">
        <v>3</v>
      </c>
      <c r="E52" s="2" t="s">
        <v>14</v>
      </c>
      <c r="F52" s="2" t="s">
        <v>32</v>
      </c>
      <c r="G52" s="2" t="s">
        <v>8</v>
      </c>
      <c r="H52" s="2" t="s">
        <v>10</v>
      </c>
      <c r="J52" s="2" t="s">
        <v>4</v>
      </c>
      <c r="K52" s="2" t="s">
        <v>3</v>
      </c>
      <c r="L52" s="2" t="s">
        <v>1</v>
      </c>
      <c r="M52" s="2" t="s">
        <v>5</v>
      </c>
    </row>
    <row r="53" spans="1:24">
      <c r="A53" s="1">
        <v>53</v>
      </c>
      <c r="B53" s="5" t="s">
        <v>84</v>
      </c>
      <c r="C53" s="3" t="s">
        <v>0</v>
      </c>
      <c r="D53" s="2" t="s">
        <v>8</v>
      </c>
      <c r="E53" s="2" t="s">
        <v>4</v>
      </c>
      <c r="F53" s="2" t="s">
        <v>8</v>
      </c>
      <c r="G53" s="2" t="s">
        <v>5</v>
      </c>
      <c r="H53" s="2" t="s">
        <v>6</v>
      </c>
      <c r="J53" s="2" t="s">
        <v>9</v>
      </c>
      <c r="K53" s="2" t="s">
        <v>8</v>
      </c>
      <c r="M53" s="2" t="s">
        <v>24</v>
      </c>
      <c r="N53" s="2" t="s">
        <v>6</v>
      </c>
      <c r="O53" s="2" t="s">
        <v>10</v>
      </c>
      <c r="P53" s="2" t="s">
        <v>24</v>
      </c>
      <c r="Q53" s="2" t="s">
        <v>32</v>
      </c>
      <c r="R53" s="2" t="s">
        <v>0</v>
      </c>
      <c r="S53" s="2" t="s">
        <v>6</v>
      </c>
    </row>
    <row r="54" spans="1:24">
      <c r="A54" s="1">
        <v>54</v>
      </c>
      <c r="B54" s="5" t="s">
        <v>87</v>
      </c>
      <c r="C54" s="3" t="s">
        <v>14</v>
      </c>
      <c r="D54" s="2" t="s">
        <v>8</v>
      </c>
      <c r="E54" s="2" t="s">
        <v>2</v>
      </c>
      <c r="F54" s="2" t="s">
        <v>0</v>
      </c>
      <c r="G54" s="2" t="s">
        <v>1</v>
      </c>
    </row>
    <row r="55" spans="1:24">
      <c r="A55" s="1">
        <v>55</v>
      </c>
      <c r="C55" s="3" t="s">
        <v>86</v>
      </c>
      <c r="D55" s="2" t="s">
        <v>86</v>
      </c>
      <c r="E55" s="2" t="s">
        <v>86</v>
      </c>
      <c r="F55" s="2" t="s">
        <v>86</v>
      </c>
      <c r="G55" s="2" t="s">
        <v>86</v>
      </c>
      <c r="I55" s="2" t="s">
        <v>86</v>
      </c>
      <c r="J55" s="2" t="s">
        <v>86</v>
      </c>
      <c r="K55" s="2" t="s">
        <v>86</v>
      </c>
      <c r="L55" s="2" t="s">
        <v>86</v>
      </c>
      <c r="M55" s="2" t="s">
        <v>86</v>
      </c>
    </row>
    <row r="56" spans="1:24">
      <c r="A56" s="1">
        <v>56</v>
      </c>
      <c r="C56" s="3" t="s">
        <v>86</v>
      </c>
      <c r="D56" s="2" t="s">
        <v>86</v>
      </c>
      <c r="E56" s="2" t="s">
        <v>86</v>
      </c>
      <c r="F56" s="2" t="s">
        <v>86</v>
      </c>
      <c r="G56" s="2" t="s">
        <v>86</v>
      </c>
      <c r="I56" s="2" t="s">
        <v>86</v>
      </c>
      <c r="J56" s="2" t="s">
        <v>86</v>
      </c>
      <c r="K56" s="2" t="s">
        <v>86</v>
      </c>
      <c r="L56" s="2" t="s">
        <v>86</v>
      </c>
      <c r="M56" s="2" t="s">
        <v>86</v>
      </c>
    </row>
    <row r="57" spans="1:24">
      <c r="A57" s="1">
        <v>57</v>
      </c>
    </row>
    <row r="58" spans="1:24">
      <c r="A58" s="1">
        <v>58</v>
      </c>
    </row>
    <row r="59" spans="1:24">
      <c r="A59" s="1">
        <v>59</v>
      </c>
    </row>
    <row r="60" spans="1:24">
      <c r="A60" s="1">
        <v>60</v>
      </c>
    </row>
    <row r="61" spans="1:24">
      <c r="A61" s="1">
        <v>61</v>
      </c>
    </row>
    <row r="62" spans="1:24">
      <c r="A62" s="1">
        <v>62</v>
      </c>
    </row>
    <row r="63" spans="1:24">
      <c r="A63" s="1">
        <v>63</v>
      </c>
    </row>
    <row r="64" spans="1:24">
      <c r="A64" s="1">
        <v>64</v>
      </c>
    </row>
    <row r="65" spans="1:1">
      <c r="A65" s="1">
        <v>65</v>
      </c>
    </row>
    <row r="66" spans="1:1">
      <c r="A66" s="1">
        <v>66</v>
      </c>
    </row>
    <row r="67" spans="1:1">
      <c r="A67" s="1">
        <v>67</v>
      </c>
    </row>
    <row r="68" spans="1:1">
      <c r="A68" s="1">
        <v>68</v>
      </c>
    </row>
    <row r="69" spans="1:1">
      <c r="A69" s="1">
        <v>69</v>
      </c>
    </row>
    <row r="70" spans="1:1">
      <c r="A70" s="1">
        <v>70</v>
      </c>
    </row>
    <row r="71" spans="1:1">
      <c r="A71" s="1">
        <v>71</v>
      </c>
    </row>
    <row r="72" spans="1:1">
      <c r="A72" s="1">
        <v>72</v>
      </c>
    </row>
    <row r="73" spans="1:1">
      <c r="A73" s="1">
        <v>73</v>
      </c>
    </row>
    <row r="74" spans="1:1">
      <c r="A74" s="1">
        <v>74</v>
      </c>
    </row>
    <row r="75" spans="1:1">
      <c r="A75" s="1">
        <v>75</v>
      </c>
    </row>
    <row r="76" spans="1:1">
      <c r="A76" s="1">
        <v>76</v>
      </c>
    </row>
    <row r="77" spans="1:1">
      <c r="A77" s="1">
        <v>77</v>
      </c>
    </row>
    <row r="78" spans="1:1">
      <c r="A78" s="1">
        <v>78</v>
      </c>
    </row>
    <row r="79" spans="1:1">
      <c r="A79" s="1">
        <v>79</v>
      </c>
    </row>
    <row r="80" spans="1:1">
      <c r="A80" s="1">
        <v>80</v>
      </c>
    </row>
    <row r="81" spans="1:1">
      <c r="A81" s="1">
        <v>81</v>
      </c>
    </row>
    <row r="82" spans="1:1">
      <c r="A82" s="1">
        <v>82</v>
      </c>
    </row>
    <row r="83" spans="1:1">
      <c r="A83" s="1">
        <v>83</v>
      </c>
    </row>
    <row r="84" spans="1:1">
      <c r="A84" s="1">
        <v>84</v>
      </c>
    </row>
    <row r="85" spans="1:1">
      <c r="A85" s="1">
        <v>85</v>
      </c>
    </row>
    <row r="86" spans="1:1">
      <c r="A86" s="1">
        <v>86</v>
      </c>
    </row>
    <row r="87" spans="1:1">
      <c r="A87" s="1">
        <v>87</v>
      </c>
    </row>
    <row r="88" spans="1:1">
      <c r="A88" s="1">
        <v>88</v>
      </c>
    </row>
    <row r="89" spans="1:1">
      <c r="A89" s="1">
        <v>89</v>
      </c>
    </row>
    <row r="90" spans="1:1">
      <c r="A90" s="1">
        <v>90</v>
      </c>
    </row>
    <row r="91" spans="1:1">
      <c r="A91" s="1">
        <v>91</v>
      </c>
    </row>
    <row r="92" spans="1:1">
      <c r="A92" s="1">
        <v>92</v>
      </c>
    </row>
    <row r="93" spans="1:1">
      <c r="A93" s="1">
        <v>93</v>
      </c>
    </row>
    <row r="94" spans="1:1">
      <c r="A94" s="1">
        <v>94</v>
      </c>
    </row>
    <row r="95" spans="1:1">
      <c r="A95" s="1">
        <v>95</v>
      </c>
    </row>
    <row r="96" spans="1:1">
      <c r="A96" s="1">
        <v>96</v>
      </c>
    </row>
    <row r="97" spans="1:1">
      <c r="A97" s="1">
        <v>97</v>
      </c>
    </row>
    <row r="98" spans="1:1">
      <c r="A98" s="1">
        <v>98</v>
      </c>
    </row>
    <row r="99" spans="1:1">
      <c r="A99" s="1">
        <v>99</v>
      </c>
    </row>
    <row r="100" spans="1:1">
      <c r="A100" s="1">
        <v>100</v>
      </c>
    </row>
    <row r="101" spans="1:1">
      <c r="A101" s="1">
        <v>101</v>
      </c>
    </row>
    <row r="102" spans="1:1">
      <c r="A102" s="1">
        <v>102</v>
      </c>
    </row>
    <row r="103" spans="1:1">
      <c r="A103" s="1">
        <v>103</v>
      </c>
    </row>
    <row r="104" spans="1:1">
      <c r="A104" s="1">
        <v>104</v>
      </c>
    </row>
    <row r="105" spans="1:1">
      <c r="A105" s="1">
        <v>105</v>
      </c>
    </row>
    <row r="106" spans="1:1">
      <c r="A106" s="1">
        <v>106</v>
      </c>
    </row>
    <row r="107" spans="1:1">
      <c r="A107" s="1">
        <v>107</v>
      </c>
    </row>
    <row r="108" spans="1:1">
      <c r="A108" s="1">
        <v>108</v>
      </c>
    </row>
    <row r="109" spans="1:1">
      <c r="A109" s="1">
        <v>109</v>
      </c>
    </row>
    <row r="110" spans="1:1">
      <c r="A110" s="1">
        <v>110</v>
      </c>
    </row>
    <row r="111" spans="1:1">
      <c r="A111" s="1">
        <v>111</v>
      </c>
    </row>
    <row r="112" spans="1:1">
      <c r="A112" s="1">
        <v>112</v>
      </c>
    </row>
    <row r="113" spans="1:1">
      <c r="A113" s="1">
        <v>113</v>
      </c>
    </row>
    <row r="114" spans="1:1">
      <c r="A114" s="1">
        <v>114</v>
      </c>
    </row>
    <row r="115" spans="1:1">
      <c r="A115" s="1">
        <v>115</v>
      </c>
    </row>
    <row r="116" spans="1:1">
      <c r="A116" s="1">
        <v>116</v>
      </c>
    </row>
    <row r="117" spans="1:1">
      <c r="A117" s="1">
        <v>117</v>
      </c>
    </row>
    <row r="118" spans="1:1">
      <c r="A118" s="1">
        <v>118</v>
      </c>
    </row>
    <row r="119" spans="1:1">
      <c r="A119" s="1">
        <v>119</v>
      </c>
    </row>
    <row r="120" spans="1:1">
      <c r="A120" s="1">
        <v>120</v>
      </c>
    </row>
    <row r="121" spans="1:1">
      <c r="A121" s="1">
        <v>121</v>
      </c>
    </row>
    <row r="122" spans="1:1">
      <c r="A122" s="1">
        <v>122</v>
      </c>
    </row>
    <row r="123" spans="1:1">
      <c r="A123" s="1">
        <v>123</v>
      </c>
    </row>
    <row r="124" spans="1:1">
      <c r="A124" s="1">
        <v>124</v>
      </c>
    </row>
    <row r="125" spans="1:1">
      <c r="A125" s="1">
        <v>125</v>
      </c>
    </row>
    <row r="126" spans="1:1">
      <c r="A126" s="1">
        <v>126</v>
      </c>
    </row>
    <row r="127" spans="1:1">
      <c r="A127" s="1">
        <v>127</v>
      </c>
    </row>
    <row r="128" spans="1:1">
      <c r="A128" s="1">
        <v>128</v>
      </c>
    </row>
    <row r="129" spans="1:1">
      <c r="A129" s="1">
        <v>129</v>
      </c>
    </row>
    <row r="130" spans="1:1">
      <c r="A130" s="1">
        <v>130</v>
      </c>
    </row>
    <row r="131" spans="1:1">
      <c r="A131" s="1">
        <v>131</v>
      </c>
    </row>
    <row r="132" spans="1:1">
      <c r="A132" s="1">
        <v>132</v>
      </c>
    </row>
    <row r="133" spans="1:1">
      <c r="A133" s="1">
        <v>133</v>
      </c>
    </row>
    <row r="134" spans="1:1">
      <c r="A134" s="1">
        <v>134</v>
      </c>
    </row>
    <row r="135" spans="1:1">
      <c r="A135" s="1">
        <v>135</v>
      </c>
    </row>
    <row r="136" spans="1:1">
      <c r="A136" s="1">
        <v>136</v>
      </c>
    </row>
    <row r="137" spans="1:1">
      <c r="A137" s="1">
        <v>137</v>
      </c>
    </row>
    <row r="138" spans="1:1">
      <c r="A138" s="1">
        <v>138</v>
      </c>
    </row>
    <row r="139" spans="1:1">
      <c r="A139" s="1">
        <v>139</v>
      </c>
    </row>
    <row r="140" spans="1:1">
      <c r="A140" s="1">
        <v>140</v>
      </c>
    </row>
    <row r="141" spans="1:1">
      <c r="A141" s="1">
        <v>141</v>
      </c>
    </row>
    <row r="142" spans="1:1">
      <c r="A142" s="1">
        <v>142</v>
      </c>
    </row>
    <row r="143" spans="1:1">
      <c r="A143" s="1">
        <v>143</v>
      </c>
    </row>
    <row r="144" spans="1:1">
      <c r="A144" s="1">
        <v>144</v>
      </c>
    </row>
    <row r="145" spans="1:1">
      <c r="A145" s="1">
        <v>145</v>
      </c>
    </row>
    <row r="146" spans="1:1">
      <c r="A146" s="1">
        <v>146</v>
      </c>
    </row>
    <row r="147" spans="1:1">
      <c r="A147" s="1">
        <v>147</v>
      </c>
    </row>
    <row r="148" spans="1:1">
      <c r="A148" s="1">
        <v>148</v>
      </c>
    </row>
    <row r="149" spans="1:1">
      <c r="A149" s="1">
        <v>149</v>
      </c>
    </row>
    <row r="150" spans="1:1">
      <c r="A150" s="1">
        <v>150</v>
      </c>
    </row>
    <row r="151" spans="1:1">
      <c r="A151" s="1">
        <v>151</v>
      </c>
    </row>
    <row r="152" spans="1:1">
      <c r="A152" s="1">
        <v>152</v>
      </c>
    </row>
    <row r="153" spans="1:1">
      <c r="A153" s="1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K72"/>
  <sheetViews>
    <sheetView showGridLines="0" showRowColHeaders="0" showZeros="0" tabSelected="1" topLeftCell="B1" workbookViewId="0">
      <pane xSplit="25" ySplit="5" topLeftCell="AA6" activePane="bottomRight" state="frozen"/>
      <selection activeCell="B3" sqref="B3"/>
      <selection pane="topRight" activeCell="AA3" sqref="AA3"/>
      <selection pane="bottomLeft" activeCell="B6" sqref="B6"/>
      <selection pane="bottomRight" activeCell="B7" sqref="B7"/>
    </sheetView>
  </sheetViews>
  <sheetFormatPr baseColWidth="10" defaultColWidth="5.7109375" defaultRowHeight="15" customHeight="1"/>
  <cols>
    <col min="1" max="1" width="2" style="18" customWidth="1"/>
    <col min="2" max="2" width="22.42578125" style="19" customWidth="1"/>
    <col min="3" max="3" width="4.5703125" style="20" hidden="1" customWidth="1"/>
    <col min="4" max="4" width="5.85546875" style="28" customWidth="1"/>
    <col min="5" max="5" width="6.28515625" style="29" customWidth="1"/>
    <col min="6" max="6" width="5.85546875" style="29" customWidth="1"/>
    <col min="7" max="7" width="6" style="29" customWidth="1"/>
    <col min="8" max="8" width="6" style="21" customWidth="1"/>
    <col min="9" max="9" width="6" style="28" customWidth="1"/>
    <col min="10" max="10" width="6" style="29" customWidth="1"/>
    <col min="11" max="13" width="5.7109375" style="29" customWidth="1"/>
    <col min="14" max="14" width="5.7109375" style="28" customWidth="1"/>
    <col min="15" max="16" width="5.7109375" style="29" customWidth="1"/>
    <col min="17" max="17" width="5.42578125" style="29" customWidth="1"/>
    <col min="18" max="18" width="5.140625" style="29" customWidth="1"/>
    <col min="19" max="19" width="5.28515625" style="22" customWidth="1"/>
    <col min="20" max="20" width="5.5703125" style="22" customWidth="1"/>
    <col min="21" max="21" width="6.28515625" style="22" customWidth="1"/>
    <col min="22" max="22" width="6.140625" style="22" customWidth="1"/>
    <col min="23" max="23" width="5.5703125" style="22" customWidth="1"/>
    <col min="24" max="24" width="5.7109375" style="22" customWidth="1"/>
    <col min="25" max="25" width="3.140625" style="18" customWidth="1"/>
    <col min="26" max="26" width="3.28515625" style="18" customWidth="1"/>
    <col min="27" max="16384" width="5.7109375" style="22"/>
  </cols>
  <sheetData>
    <row r="1" spans="1:63" s="11" customFormat="1" ht="24.75" hidden="1" customHeight="1">
      <c r="A1" s="9"/>
      <c r="B1" s="121" t="str">
        <f>VLOOKUP(B3,Hoja1!A1:X2000,24,FALSE)</f>
        <v>CANTANTE</v>
      </c>
      <c r="C1" s="10"/>
      <c r="D1" s="25" t="str">
        <f>VLOOKUP($B$3,Hoja1!$A$1:$W$122,3,FALSE)</f>
        <v>R</v>
      </c>
      <c r="E1" s="25" t="str">
        <f>VLOOKUP($B$3,Hoja1!$A$1:$W$122,4,FALSE)</f>
        <v>O</v>
      </c>
      <c r="F1" s="25" t="str">
        <f>VLOOKUP($B$3,Hoja1!$A$1:$W$122,5,FALSE)</f>
        <v>D</v>
      </c>
      <c r="G1" s="25">
        <f>VLOOKUP($B$3,Hoja1!$A$1:$W$122,6,FALSE)</f>
        <v>0</v>
      </c>
      <c r="H1" s="25" t="str">
        <f>VLOOKUP($B$3,Hoja1!$A$1:$W$122,7,FALSE)</f>
        <v>S</v>
      </c>
      <c r="I1" s="25" t="str">
        <f>VLOOKUP($B$3,Hoja1!$A$1:$W$122,8,FALSE)</f>
        <v>T</v>
      </c>
      <c r="J1" s="25" t="str">
        <f>VLOOKUP($B$3,Hoja1!$A$1:$W$122,9,FALSE)</f>
        <v>E</v>
      </c>
      <c r="K1" s="25" t="str">
        <f>VLOOKUP($B$3,Hoja1!$A$1:$W$122,10,FALSE)</f>
        <v>W</v>
      </c>
      <c r="L1" s="25" t="str">
        <f>VLOOKUP($B$3,Hoja1!$A$1:$W$122,11,FALSE)</f>
        <v>A</v>
      </c>
      <c r="M1" s="25" t="str">
        <f>VLOOKUP($B$3,Hoja1!$A$1:$W$122,12,FALSE)</f>
        <v>R</v>
      </c>
      <c r="N1" s="25" t="str">
        <f>VLOOKUP($B$3,Hoja1!$A$1:$W$122,13,FALSE)</f>
        <v>T</v>
      </c>
      <c r="O1" s="25">
        <f>VLOOKUP($B$3,Hoja1!$A$1:$W$122,14,FALSE)</f>
        <v>0</v>
      </c>
      <c r="P1" s="25">
        <f>VLOOKUP($B$3,Hoja1!$A$1:$W$122,15,FALSE)</f>
        <v>0</v>
      </c>
      <c r="Q1" s="25">
        <f>VLOOKUP($B$3,Hoja1!$A$1:$W$122,16,FALSE)</f>
        <v>0</v>
      </c>
      <c r="R1" s="25">
        <f>VLOOKUP($B$3,Hoja1!$A$1:$W$122,17,FALSE)</f>
        <v>0</v>
      </c>
      <c r="S1" s="25">
        <f>VLOOKUP($B$3,Hoja1!$A$1:$W$122,18,FALSE)</f>
        <v>0</v>
      </c>
      <c r="T1" s="25">
        <f>VLOOKUP($B$3,Hoja1!$A$1:$W$122,19,FALSE)</f>
        <v>0</v>
      </c>
      <c r="U1" s="25">
        <f>VLOOKUP($B$3,Hoja1!$A$1:$W$122,20,FALSE)</f>
        <v>0</v>
      </c>
      <c r="V1" s="25">
        <f>VLOOKUP($B$3,Hoja1!$A$1:$W$122,21,FALSE)</f>
        <v>0</v>
      </c>
      <c r="W1" s="25">
        <f>VLOOKUP($B$3,Hoja1!$A$1:$W$122,22,FALSE)</f>
        <v>0</v>
      </c>
      <c r="X1" s="25">
        <f>VLOOKUP($B$3,Hoja1!$A$1:$W$122,23,FALSE)</f>
        <v>0</v>
      </c>
      <c r="Y1" s="91"/>
      <c r="Z1" s="91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</row>
    <row r="2" spans="1:63" s="11" customFormat="1" ht="14.25" hidden="1" customHeight="1" thickBot="1">
      <c r="A2" s="9"/>
      <c r="B2" s="121"/>
      <c r="C2" s="10"/>
      <c r="D2" s="12" t="str">
        <f>D1</f>
        <v>R</v>
      </c>
      <c r="E2" s="12" t="str">
        <f t="shared" ref="E2:X2" si="0">E1</f>
        <v>O</v>
      </c>
      <c r="F2" s="12" t="str">
        <f t="shared" si="0"/>
        <v>D</v>
      </c>
      <c r="G2" s="12">
        <f t="shared" si="0"/>
        <v>0</v>
      </c>
      <c r="H2" s="13" t="str">
        <f t="shared" si="0"/>
        <v>S</v>
      </c>
      <c r="I2" s="12" t="str">
        <f t="shared" si="0"/>
        <v>T</v>
      </c>
      <c r="J2" s="12" t="str">
        <f t="shared" si="0"/>
        <v>E</v>
      </c>
      <c r="K2" s="12" t="str">
        <f t="shared" si="0"/>
        <v>W</v>
      </c>
      <c r="L2" s="12" t="str">
        <f t="shared" si="0"/>
        <v>A</v>
      </c>
      <c r="M2" s="12" t="str">
        <f t="shared" si="0"/>
        <v>R</v>
      </c>
      <c r="N2" s="12" t="str">
        <f t="shared" si="0"/>
        <v>T</v>
      </c>
      <c r="O2" s="12">
        <f t="shared" si="0"/>
        <v>0</v>
      </c>
      <c r="P2" s="12">
        <f t="shared" si="0"/>
        <v>0</v>
      </c>
      <c r="Q2" s="12">
        <f t="shared" si="0"/>
        <v>0</v>
      </c>
      <c r="R2" s="12">
        <f t="shared" si="0"/>
        <v>0</v>
      </c>
      <c r="S2" s="12">
        <f t="shared" si="0"/>
        <v>0</v>
      </c>
      <c r="T2" s="12">
        <f t="shared" si="0"/>
        <v>0</v>
      </c>
      <c r="U2" s="12">
        <f t="shared" si="0"/>
        <v>0</v>
      </c>
      <c r="V2" s="12">
        <f t="shared" si="0"/>
        <v>0</v>
      </c>
      <c r="W2" s="12">
        <f t="shared" si="0"/>
        <v>0</v>
      </c>
      <c r="X2" s="12">
        <f t="shared" si="0"/>
        <v>0</v>
      </c>
      <c r="Y2" s="91"/>
      <c r="Z2" s="91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</row>
    <row r="3" spans="1:63" s="17" customFormat="1" ht="41.25" customHeight="1" thickTop="1" thickBot="1">
      <c r="A3" s="14"/>
      <c r="B3" s="15">
        <v>1</v>
      </c>
      <c r="C3" s="16"/>
      <c r="D3" s="105" t="str">
        <f t="shared" ref="D3:N3" si="1">D5</f>
        <v/>
      </c>
      <c r="E3" s="105" t="str">
        <f t="shared" si="1"/>
        <v/>
      </c>
      <c r="F3" s="105" t="str">
        <f t="shared" si="1"/>
        <v/>
      </c>
      <c r="G3" s="105">
        <f t="shared" si="1"/>
        <v>0</v>
      </c>
      <c r="H3" s="105" t="str">
        <f t="shared" si="1"/>
        <v/>
      </c>
      <c r="I3" s="105" t="str">
        <f t="shared" si="1"/>
        <v/>
      </c>
      <c r="J3" s="105" t="str">
        <f t="shared" si="1"/>
        <v/>
      </c>
      <c r="K3" s="105" t="str">
        <f t="shared" si="1"/>
        <v/>
      </c>
      <c r="L3" s="105" t="str">
        <f t="shared" si="1"/>
        <v/>
      </c>
      <c r="M3" s="105" t="str">
        <f t="shared" si="1"/>
        <v/>
      </c>
      <c r="N3" s="105" t="str">
        <f t="shared" si="1"/>
        <v/>
      </c>
      <c r="O3" s="105"/>
      <c r="P3" s="105">
        <f t="shared" ref="P3:X3" si="2">P5</f>
        <v>0</v>
      </c>
      <c r="Q3" s="105">
        <f t="shared" si="2"/>
        <v>0</v>
      </c>
      <c r="R3" s="105">
        <f t="shared" si="2"/>
        <v>0</v>
      </c>
      <c r="S3" s="105">
        <f t="shared" si="2"/>
        <v>0</v>
      </c>
      <c r="T3" s="105">
        <f t="shared" si="2"/>
        <v>0</v>
      </c>
      <c r="U3" s="105">
        <f t="shared" si="2"/>
        <v>0</v>
      </c>
      <c r="V3" s="105">
        <f t="shared" si="2"/>
        <v>0</v>
      </c>
      <c r="W3" s="105">
        <f t="shared" si="2"/>
        <v>0</v>
      </c>
      <c r="X3" s="105">
        <f t="shared" si="2"/>
        <v>0</v>
      </c>
      <c r="Y3" s="92"/>
      <c r="Z3" s="67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</row>
    <row r="4" spans="1:63" s="26" customFormat="1" ht="26.25" customHeight="1" thickTop="1">
      <c r="B4" s="24">
        <v>39</v>
      </c>
      <c r="C4" s="27"/>
      <c r="D4" s="117" t="str">
        <f>B1</f>
        <v>CANTANTE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95"/>
      <c r="P4" s="95"/>
      <c r="Q4" s="124" t="s">
        <v>85</v>
      </c>
      <c r="R4" s="124"/>
      <c r="S4" s="119">
        <f>Hoja1!Y1/54</f>
        <v>0</v>
      </c>
      <c r="T4" s="120"/>
      <c r="U4" s="103"/>
      <c r="V4" s="103"/>
      <c r="W4" s="103"/>
      <c r="X4" s="34"/>
      <c r="Y4" s="93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</row>
    <row r="5" spans="1:63" s="39" customFormat="1" ht="18" hidden="1" customHeight="1">
      <c r="A5" s="36"/>
      <c r="B5" s="37"/>
      <c r="C5" s="38"/>
      <c r="D5" s="104" t="str">
        <f>IF($U$4=D2,D2,IF($V$4=D2,D2,IF($W$4=D2,D2,"")))</f>
        <v/>
      </c>
      <c r="E5" s="104" t="str">
        <f t="shared" ref="E5:X5" si="3">IF($U$4=E2,E2,IF($V$4=E2,E2,IF($W$4=E2,E2,"")))</f>
        <v/>
      </c>
      <c r="F5" s="104" t="str">
        <f t="shared" si="3"/>
        <v/>
      </c>
      <c r="G5" s="104">
        <f t="shared" si="3"/>
        <v>0</v>
      </c>
      <c r="H5" s="104" t="str">
        <f t="shared" si="3"/>
        <v/>
      </c>
      <c r="I5" s="104" t="str">
        <f t="shared" si="3"/>
        <v/>
      </c>
      <c r="J5" s="104" t="str">
        <f t="shared" si="3"/>
        <v/>
      </c>
      <c r="K5" s="104" t="str">
        <f t="shared" si="3"/>
        <v/>
      </c>
      <c r="L5" s="104" t="str">
        <f t="shared" si="3"/>
        <v/>
      </c>
      <c r="M5" s="104" t="str">
        <f t="shared" si="3"/>
        <v/>
      </c>
      <c r="N5" s="104" t="str">
        <f t="shared" si="3"/>
        <v/>
      </c>
      <c r="O5" s="104">
        <f t="shared" si="3"/>
        <v>0</v>
      </c>
      <c r="P5" s="104">
        <f t="shared" si="3"/>
        <v>0</v>
      </c>
      <c r="Q5" s="104">
        <f t="shared" si="3"/>
        <v>0</v>
      </c>
      <c r="R5" s="104">
        <f t="shared" si="3"/>
        <v>0</v>
      </c>
      <c r="S5" s="104">
        <f t="shared" si="3"/>
        <v>0</v>
      </c>
      <c r="T5" s="104">
        <f t="shared" si="3"/>
        <v>0</v>
      </c>
      <c r="U5" s="104">
        <f t="shared" si="3"/>
        <v>0</v>
      </c>
      <c r="V5" s="104">
        <f t="shared" si="3"/>
        <v>0</v>
      </c>
      <c r="W5" s="104">
        <f t="shared" si="3"/>
        <v>0</v>
      </c>
      <c r="X5" s="104">
        <f t="shared" si="3"/>
        <v>0</v>
      </c>
      <c r="Y5" s="36"/>
      <c r="Z5" s="36"/>
      <c r="AF5" s="115"/>
      <c r="AJ5" s="115"/>
      <c r="AK5" s="122"/>
      <c r="AM5" s="115"/>
    </row>
    <row r="6" spans="1:63" ht="138" customHeight="1">
      <c r="B6" s="23"/>
      <c r="D6" s="77"/>
      <c r="F6" s="111"/>
      <c r="G6" s="111"/>
      <c r="H6" s="111"/>
      <c r="I6" s="111"/>
      <c r="J6" s="82"/>
      <c r="L6" s="111"/>
      <c r="M6" s="111"/>
      <c r="N6" s="111"/>
      <c r="O6" s="111"/>
      <c r="P6" s="82"/>
      <c r="R6" s="111"/>
      <c r="S6" s="111"/>
      <c r="T6" s="111"/>
      <c r="U6" s="111"/>
      <c r="V6" s="86"/>
      <c r="AF6" s="115"/>
      <c r="AJ6" s="115"/>
      <c r="AK6" s="122"/>
      <c r="AM6" s="115"/>
    </row>
    <row r="7" spans="1:63" s="47" customFormat="1" ht="21" customHeight="1">
      <c r="A7" s="45"/>
      <c r="B7" s="108"/>
      <c r="C7" s="46"/>
      <c r="D7" s="78">
        <f>IF(B7="ROD STEWART",1,0)</f>
        <v>0</v>
      </c>
      <c r="F7" s="109"/>
      <c r="G7" s="109"/>
      <c r="H7" s="109"/>
      <c r="I7" s="109"/>
      <c r="J7" s="78">
        <f>IF(F7="HARRISON FORD",1,0)</f>
        <v>0</v>
      </c>
      <c r="L7" s="109"/>
      <c r="M7" s="109"/>
      <c r="N7" s="109"/>
      <c r="O7" s="109"/>
      <c r="P7" s="78">
        <f>IF(L7="NELSON MANDELA",1,0)</f>
        <v>0</v>
      </c>
      <c r="R7" s="109"/>
      <c r="S7" s="109"/>
      <c r="T7" s="109"/>
      <c r="U7" s="109"/>
      <c r="V7" s="78">
        <f>IF(R7="STEVEN SPIELBERG",1,0)</f>
        <v>0</v>
      </c>
      <c r="W7" s="48"/>
      <c r="Y7" s="45"/>
      <c r="Z7" s="45"/>
      <c r="AF7" s="115"/>
      <c r="AJ7" s="115"/>
      <c r="AK7" s="122"/>
      <c r="AM7" s="115"/>
    </row>
    <row r="8" spans="1:63" s="40" customFormat="1" ht="15" customHeight="1">
      <c r="A8" s="41"/>
      <c r="B8" s="42">
        <v>1</v>
      </c>
      <c r="C8" s="43"/>
      <c r="D8" s="78"/>
      <c r="F8" s="118">
        <v>2</v>
      </c>
      <c r="G8" s="118"/>
      <c r="H8" s="118"/>
      <c r="I8" s="118"/>
      <c r="J8" s="78"/>
      <c r="L8" s="118">
        <v>3</v>
      </c>
      <c r="M8" s="118"/>
      <c r="N8" s="118"/>
      <c r="O8" s="118"/>
      <c r="P8" s="78"/>
      <c r="R8" s="118">
        <v>4</v>
      </c>
      <c r="S8" s="118"/>
      <c r="T8" s="118"/>
      <c r="U8" s="118"/>
      <c r="V8" s="78"/>
      <c r="Y8" s="41"/>
      <c r="Z8" s="41"/>
      <c r="AA8" s="115"/>
      <c r="AB8" s="70"/>
      <c r="AC8" s="70"/>
      <c r="AD8" s="70"/>
      <c r="AE8" s="70"/>
      <c r="AF8" s="115"/>
      <c r="AG8" s="70"/>
      <c r="AH8" s="70"/>
      <c r="AI8" s="70"/>
      <c r="AJ8" s="115"/>
      <c r="AK8" s="122"/>
      <c r="AL8" s="70"/>
      <c r="AM8" s="115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</row>
    <row r="9" spans="1:63" ht="138" customHeight="1">
      <c r="B9" s="23"/>
      <c r="D9" s="77"/>
      <c r="F9" s="111"/>
      <c r="G9" s="111"/>
      <c r="H9" s="111"/>
      <c r="I9" s="111"/>
      <c r="J9" s="82"/>
      <c r="L9" s="111"/>
      <c r="M9" s="111"/>
      <c r="N9" s="111"/>
      <c r="O9" s="111"/>
      <c r="P9" s="82"/>
      <c r="R9" s="111"/>
      <c r="S9" s="111"/>
      <c r="T9" s="111"/>
      <c r="U9" s="111"/>
      <c r="V9" s="86"/>
      <c r="AA9" s="115"/>
      <c r="AF9" s="115"/>
      <c r="AJ9" s="115"/>
      <c r="AK9" s="122"/>
      <c r="AM9" s="115"/>
    </row>
    <row r="10" spans="1:63" s="47" customFormat="1" ht="21" customHeight="1">
      <c r="A10" s="45"/>
      <c r="B10" s="89"/>
      <c r="C10" s="46"/>
      <c r="D10" s="97">
        <f>IF(B10="SAMANTHA",1,0)</f>
        <v>0</v>
      </c>
      <c r="F10" s="109"/>
      <c r="G10" s="109"/>
      <c r="H10" s="109"/>
      <c r="I10" s="109"/>
      <c r="J10" s="97">
        <f>IF(F10="BATMAN",1,0)</f>
        <v>0</v>
      </c>
      <c r="L10" s="109"/>
      <c r="M10" s="109"/>
      <c r="N10" s="109"/>
      <c r="O10" s="109"/>
      <c r="P10" s="97">
        <f>IF(L10="TORRES PETRONAS",1,0)</f>
        <v>0</v>
      </c>
      <c r="R10" s="109"/>
      <c r="S10" s="109"/>
      <c r="T10" s="109"/>
      <c r="U10" s="109"/>
      <c r="V10" s="97">
        <f>IF(R10="BRAD PITT",1,0)</f>
        <v>0</v>
      </c>
      <c r="Y10" s="45"/>
      <c r="Z10" s="45"/>
      <c r="AA10" s="115"/>
      <c r="AF10" s="115"/>
      <c r="AJ10" s="115"/>
      <c r="AK10" s="122"/>
      <c r="AM10" s="115"/>
    </row>
    <row r="11" spans="1:63" s="40" customFormat="1" ht="15" customHeight="1">
      <c r="A11" s="41"/>
      <c r="B11" s="42">
        <v>5</v>
      </c>
      <c r="C11" s="43"/>
      <c r="D11" s="78"/>
      <c r="F11" s="118">
        <v>6</v>
      </c>
      <c r="G11" s="118"/>
      <c r="H11" s="118"/>
      <c r="I11" s="118"/>
      <c r="J11" s="78"/>
      <c r="L11" s="118">
        <v>7</v>
      </c>
      <c r="M11" s="118"/>
      <c r="N11" s="118"/>
      <c r="O11" s="118"/>
      <c r="P11" s="78"/>
      <c r="R11" s="118">
        <v>8</v>
      </c>
      <c r="S11" s="118"/>
      <c r="T11" s="118"/>
      <c r="U11" s="118"/>
      <c r="V11" s="78"/>
      <c r="Y11" s="41"/>
      <c r="Z11" s="41"/>
      <c r="AA11" s="115"/>
      <c r="AB11" s="70"/>
      <c r="AC11" s="70"/>
      <c r="AD11" s="70"/>
      <c r="AE11" s="70"/>
      <c r="AF11" s="115"/>
      <c r="AG11" s="70"/>
      <c r="AH11" s="70"/>
      <c r="AI11" s="70"/>
      <c r="AJ11" s="115"/>
      <c r="AK11" s="122"/>
      <c r="AL11" s="70"/>
      <c r="AM11" s="115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</row>
    <row r="12" spans="1:63" ht="138" customHeight="1">
      <c r="B12" s="23"/>
      <c r="D12" s="77"/>
      <c r="F12" s="111"/>
      <c r="G12" s="111"/>
      <c r="H12" s="111"/>
      <c r="I12" s="111"/>
      <c r="J12" s="82"/>
      <c r="L12" s="111"/>
      <c r="M12" s="111"/>
      <c r="N12" s="111"/>
      <c r="O12" s="111"/>
      <c r="P12" s="82"/>
      <c r="R12" s="111"/>
      <c r="S12" s="111"/>
      <c r="T12" s="111"/>
      <c r="U12" s="111"/>
      <c r="V12" s="86"/>
      <c r="AA12" s="115"/>
      <c r="AF12" s="115"/>
      <c r="AJ12" s="115"/>
      <c r="AK12" s="122"/>
      <c r="AM12" s="115"/>
    </row>
    <row r="13" spans="1:63" s="96" customFormat="1" ht="22.5" customHeight="1">
      <c r="A13" s="45"/>
      <c r="B13" s="88"/>
      <c r="C13" s="46"/>
      <c r="D13" s="97">
        <f>IF(B13="LEONARDO DICAPRIO",1,0)</f>
        <v>0</v>
      </c>
      <c r="F13" s="109"/>
      <c r="G13" s="109"/>
      <c r="H13" s="109"/>
      <c r="I13" s="109"/>
      <c r="J13" s="97">
        <f>IF(F13="ARCO DEL TRIUNFO",1,0)</f>
        <v>0</v>
      </c>
      <c r="L13" s="109"/>
      <c r="M13" s="109"/>
      <c r="N13" s="109"/>
      <c r="O13" s="109"/>
      <c r="P13" s="97">
        <f>IF(L13="MARI POPPINS",1,0)</f>
        <v>0</v>
      </c>
      <c r="R13" s="109"/>
      <c r="S13" s="109"/>
      <c r="T13" s="109"/>
      <c r="U13" s="109"/>
      <c r="V13" s="97">
        <f>IF(R13="KEVIN",1,0)</f>
        <v>0</v>
      </c>
      <c r="Y13" s="45"/>
      <c r="AA13" s="115"/>
      <c r="AF13" s="115"/>
      <c r="AJ13" s="115"/>
      <c r="AK13" s="122"/>
      <c r="AM13" s="115"/>
    </row>
    <row r="14" spans="1:63" s="44" customFormat="1" ht="18.75" customHeight="1">
      <c r="A14" s="41"/>
      <c r="B14" s="43">
        <v>9</v>
      </c>
      <c r="C14" s="43"/>
      <c r="D14" s="79"/>
      <c r="F14" s="110">
        <v>10</v>
      </c>
      <c r="G14" s="110"/>
      <c r="H14" s="110"/>
      <c r="I14" s="110"/>
      <c r="J14" s="79"/>
      <c r="L14" s="110">
        <v>11</v>
      </c>
      <c r="M14" s="110"/>
      <c r="N14" s="110"/>
      <c r="O14" s="110"/>
      <c r="P14" s="79"/>
      <c r="R14" s="110">
        <v>12</v>
      </c>
      <c r="S14" s="110"/>
      <c r="T14" s="110"/>
      <c r="U14" s="110"/>
      <c r="V14" s="79"/>
      <c r="Y14" s="41"/>
      <c r="Z14" s="68"/>
      <c r="AA14" s="116"/>
      <c r="AB14" s="68"/>
      <c r="AC14" s="68"/>
      <c r="AD14" s="68"/>
      <c r="AE14" s="68"/>
      <c r="AF14" s="116"/>
      <c r="AG14" s="68"/>
      <c r="AH14" s="68"/>
      <c r="AI14" s="68"/>
      <c r="AJ14" s="116"/>
      <c r="AK14" s="123"/>
      <c r="AL14" s="68"/>
      <c r="AM14" s="116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</row>
    <row r="15" spans="1:63" s="30" customFormat="1" ht="138" customHeight="1">
      <c r="A15" s="18"/>
      <c r="B15" s="23"/>
      <c r="C15" s="20"/>
      <c r="D15" s="80"/>
      <c r="E15" s="32"/>
      <c r="F15" s="111"/>
      <c r="G15" s="111"/>
      <c r="H15" s="111"/>
      <c r="I15" s="111"/>
      <c r="J15" s="83"/>
      <c r="K15" s="32"/>
      <c r="L15" s="111"/>
      <c r="M15" s="111"/>
      <c r="N15" s="111"/>
      <c r="O15" s="111"/>
      <c r="P15" s="83"/>
      <c r="Q15" s="32"/>
      <c r="R15" s="111"/>
      <c r="S15" s="111"/>
      <c r="T15" s="111"/>
      <c r="U15" s="111"/>
      <c r="V15" s="87"/>
      <c r="Y15" s="18"/>
    </row>
    <row r="16" spans="1:63" s="102" customFormat="1" ht="19.5" customHeight="1">
      <c r="A16" s="98"/>
      <c r="B16" s="99"/>
      <c r="C16" s="100"/>
      <c r="D16" s="101">
        <f>IF(B16="CARLOS SANTANA",1,0)</f>
        <v>0</v>
      </c>
      <c r="F16" s="109"/>
      <c r="G16" s="109"/>
      <c r="H16" s="109"/>
      <c r="I16" s="109"/>
      <c r="J16" s="101">
        <f>IF(F16="TOM HANKS",1,0)</f>
        <v>0</v>
      </c>
      <c r="L16" s="114"/>
      <c r="M16" s="114"/>
      <c r="N16" s="114"/>
      <c r="O16" s="114"/>
      <c r="P16" s="101">
        <f>IF(L16="ADOLFO HITLER",1,0)</f>
        <v>0</v>
      </c>
      <c r="R16" s="114"/>
      <c r="S16" s="114"/>
      <c r="T16" s="114"/>
      <c r="U16" s="114"/>
      <c r="V16" s="101">
        <f>IF(R16="EVA PERON",1,0)</f>
        <v>0</v>
      </c>
      <c r="Y16" s="98"/>
    </row>
    <row r="17" spans="1:63" s="49" customFormat="1" ht="17.25" customHeight="1">
      <c r="A17" s="41"/>
      <c r="B17" s="43">
        <v>13</v>
      </c>
      <c r="C17" s="43"/>
      <c r="D17" s="79"/>
      <c r="F17" s="110">
        <v>14</v>
      </c>
      <c r="G17" s="110"/>
      <c r="H17" s="110"/>
      <c r="I17" s="110"/>
      <c r="J17" s="79"/>
      <c r="L17" s="110">
        <v>15</v>
      </c>
      <c r="M17" s="110"/>
      <c r="N17" s="110"/>
      <c r="O17" s="110"/>
      <c r="P17" s="79"/>
      <c r="R17" s="110">
        <v>16</v>
      </c>
      <c r="S17" s="110"/>
      <c r="T17" s="110"/>
      <c r="U17" s="110"/>
      <c r="V17" s="79"/>
      <c r="Y17" s="41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</row>
    <row r="18" spans="1:63" s="30" customFormat="1" ht="138" customHeight="1">
      <c r="A18" s="18"/>
      <c r="B18" s="23"/>
      <c r="C18" s="20"/>
      <c r="D18" s="80"/>
      <c r="E18" s="32"/>
      <c r="F18" s="111"/>
      <c r="G18" s="111"/>
      <c r="H18" s="111"/>
      <c r="I18" s="111"/>
      <c r="J18" s="83"/>
      <c r="K18" s="32"/>
      <c r="L18" s="111"/>
      <c r="M18" s="111"/>
      <c r="N18" s="111"/>
      <c r="O18" s="111"/>
      <c r="P18" s="83"/>
      <c r="Q18" s="32"/>
      <c r="R18" s="111"/>
      <c r="S18" s="111"/>
      <c r="T18" s="111"/>
      <c r="U18" s="111"/>
      <c r="V18" s="87"/>
      <c r="Y18" s="18"/>
    </row>
    <row r="19" spans="1:63" s="51" customFormat="1" ht="21" customHeight="1">
      <c r="A19" s="45"/>
      <c r="B19" s="88"/>
      <c r="C19" s="46"/>
      <c r="D19" s="78">
        <f>IF(B19="JOSE ORTEGA CANO",1,0)</f>
        <v>0</v>
      </c>
      <c r="F19" s="109"/>
      <c r="G19" s="109"/>
      <c r="H19" s="109"/>
      <c r="I19" s="109"/>
      <c r="J19" s="78">
        <f>IF(F19="ELVIS PRESLEY",1,0)</f>
        <v>0</v>
      </c>
      <c r="L19" s="109"/>
      <c r="M19" s="109"/>
      <c r="N19" s="109"/>
      <c r="O19" s="109"/>
      <c r="P19" s="78">
        <f>IF(L19="SOPHIA LOREN",1,0)</f>
        <v>0</v>
      </c>
      <c r="R19" s="109"/>
      <c r="S19" s="109"/>
      <c r="T19" s="109"/>
      <c r="U19" s="109"/>
      <c r="V19" s="78">
        <f>IF(R19="EL PUMA",1,0)</f>
        <v>0</v>
      </c>
      <c r="Y19" s="45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</row>
    <row r="20" spans="1:63" s="49" customFormat="1" ht="15" customHeight="1">
      <c r="A20" s="41"/>
      <c r="B20" s="43">
        <v>17</v>
      </c>
      <c r="C20" s="43"/>
      <c r="D20" s="79"/>
      <c r="F20" s="110">
        <v>18</v>
      </c>
      <c r="G20" s="110"/>
      <c r="H20" s="110"/>
      <c r="I20" s="110"/>
      <c r="J20" s="79"/>
      <c r="L20" s="110">
        <v>19</v>
      </c>
      <c r="M20" s="110"/>
      <c r="N20" s="110"/>
      <c r="O20" s="110"/>
      <c r="P20" s="79"/>
      <c r="R20" s="110">
        <v>20</v>
      </c>
      <c r="S20" s="110"/>
      <c r="T20" s="110"/>
      <c r="U20" s="110"/>
      <c r="V20" s="79"/>
      <c r="Y20" s="41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</row>
    <row r="21" spans="1:63" s="30" customFormat="1" ht="138" customHeight="1">
      <c r="A21" s="18"/>
      <c r="B21" s="23"/>
      <c r="C21" s="20"/>
      <c r="D21" s="80"/>
      <c r="E21" s="32"/>
      <c r="F21" s="111"/>
      <c r="G21" s="111"/>
      <c r="H21" s="111"/>
      <c r="I21" s="111"/>
      <c r="J21" s="83"/>
      <c r="K21" s="32"/>
      <c r="L21" s="111"/>
      <c r="M21" s="111"/>
      <c r="N21" s="111"/>
      <c r="O21" s="111"/>
      <c r="P21" s="83"/>
      <c r="Q21" s="32"/>
      <c r="R21" s="111"/>
      <c r="S21" s="111"/>
      <c r="T21" s="111"/>
      <c r="U21" s="111"/>
      <c r="V21" s="87"/>
      <c r="Y21" s="18"/>
    </row>
    <row r="22" spans="1:63" s="54" customFormat="1" ht="21" customHeight="1">
      <c r="A22" s="52"/>
      <c r="B22" s="88"/>
      <c r="C22" s="53"/>
      <c r="D22" s="78">
        <f>IF(B22="ISABEL PANTOJA",1,0)</f>
        <v>0</v>
      </c>
      <c r="E22" s="51"/>
      <c r="F22" s="109"/>
      <c r="G22" s="109"/>
      <c r="H22" s="109"/>
      <c r="I22" s="109"/>
      <c r="J22" s="78">
        <f>IF(F22="JOSELITO",1,0)</f>
        <v>0</v>
      </c>
      <c r="K22" s="51"/>
      <c r="L22" s="109"/>
      <c r="M22" s="109"/>
      <c r="N22" s="109"/>
      <c r="O22" s="109"/>
      <c r="P22" s="78">
        <f>IF(L22="ANA ROSA QUINTANA",1,0)</f>
        <v>0</v>
      </c>
      <c r="Q22" s="51"/>
      <c r="R22" s="113"/>
      <c r="S22" s="113"/>
      <c r="T22" s="113"/>
      <c r="U22" s="113"/>
      <c r="V22" s="78">
        <f>IF(R22="MARIA TERESA CAMPOS",1,0)</f>
        <v>0</v>
      </c>
      <c r="Y22" s="52"/>
    </row>
    <row r="23" spans="1:63" s="49" customFormat="1" ht="16.5" customHeight="1">
      <c r="A23" s="41"/>
      <c r="B23" s="43">
        <v>21</v>
      </c>
      <c r="C23" s="43"/>
      <c r="D23" s="79"/>
      <c r="F23" s="110">
        <v>22</v>
      </c>
      <c r="G23" s="110"/>
      <c r="H23" s="110"/>
      <c r="I23" s="110"/>
      <c r="J23" s="79"/>
      <c r="L23" s="110">
        <v>23</v>
      </c>
      <c r="M23" s="110"/>
      <c r="N23" s="110"/>
      <c r="O23" s="110"/>
      <c r="P23" s="79"/>
      <c r="R23" s="110">
        <v>24</v>
      </c>
      <c r="S23" s="110"/>
      <c r="T23" s="110"/>
      <c r="U23" s="110"/>
      <c r="V23" s="79"/>
      <c r="Y23" s="41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</row>
    <row r="24" spans="1:63" s="30" customFormat="1" ht="138" customHeight="1">
      <c r="A24" s="18"/>
      <c r="B24" s="23"/>
      <c r="C24" s="20"/>
      <c r="D24" s="80"/>
      <c r="E24" s="32"/>
      <c r="F24" s="111"/>
      <c r="G24" s="111"/>
      <c r="H24" s="111"/>
      <c r="I24" s="111"/>
      <c r="J24" s="83"/>
      <c r="K24" s="32"/>
      <c r="L24" s="111"/>
      <c r="M24" s="111"/>
      <c r="N24" s="111"/>
      <c r="O24" s="111"/>
      <c r="P24" s="83"/>
      <c r="Q24" s="32"/>
      <c r="R24" s="111"/>
      <c r="S24" s="111"/>
      <c r="T24" s="111"/>
      <c r="U24" s="111"/>
      <c r="V24" s="87"/>
      <c r="Y24" s="18"/>
    </row>
    <row r="25" spans="1:63" s="51" customFormat="1" ht="24.75" customHeight="1">
      <c r="A25" s="45"/>
      <c r="B25" s="106"/>
      <c r="C25" s="46"/>
      <c r="D25" s="78">
        <f>IF(B25="JORGE JAVIER VAZQUEZ",1,0)</f>
        <v>0</v>
      </c>
      <c r="F25" s="109"/>
      <c r="G25" s="109"/>
      <c r="H25" s="109"/>
      <c r="I25" s="109"/>
      <c r="J25" s="78">
        <f>IF(F25="STING",1,0)</f>
        <v>0</v>
      </c>
      <c r="L25" s="109"/>
      <c r="M25" s="109"/>
      <c r="N25" s="109"/>
      <c r="O25" s="109"/>
      <c r="P25" s="78">
        <f>IF(L25="MARIAH CAREY",1,0)</f>
        <v>0</v>
      </c>
      <c r="R25" s="109"/>
      <c r="S25" s="109"/>
      <c r="T25" s="109"/>
      <c r="U25" s="109"/>
      <c r="V25" s="78">
        <f>IF(R25="MICHAEL JACKSON",1,0)</f>
        <v>0</v>
      </c>
      <c r="Y25" s="45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</row>
    <row r="26" spans="1:63" s="49" customFormat="1" ht="15" customHeight="1">
      <c r="A26" s="41"/>
      <c r="B26" s="43">
        <v>25</v>
      </c>
      <c r="C26" s="43"/>
      <c r="D26" s="79"/>
      <c r="F26" s="110">
        <v>26</v>
      </c>
      <c r="G26" s="110"/>
      <c r="H26" s="110"/>
      <c r="I26" s="110"/>
      <c r="J26" s="79"/>
      <c r="L26" s="110">
        <v>27</v>
      </c>
      <c r="M26" s="110"/>
      <c r="N26" s="110"/>
      <c r="O26" s="110"/>
      <c r="P26" s="79"/>
      <c r="R26" s="110">
        <v>28</v>
      </c>
      <c r="S26" s="110"/>
      <c r="T26" s="110"/>
      <c r="U26" s="110"/>
      <c r="V26" s="79"/>
      <c r="Y26" s="41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</row>
    <row r="27" spans="1:63" s="30" customFormat="1" ht="138" customHeight="1">
      <c r="A27" s="18"/>
      <c r="B27" s="23"/>
      <c r="C27" s="20"/>
      <c r="D27" s="80"/>
      <c r="E27" s="32"/>
      <c r="F27" s="111"/>
      <c r="G27" s="111"/>
      <c r="H27" s="111"/>
      <c r="I27" s="111"/>
      <c r="J27" s="83"/>
      <c r="K27" s="32"/>
      <c r="L27" s="111"/>
      <c r="M27" s="111"/>
      <c r="N27" s="111"/>
      <c r="O27" s="111"/>
      <c r="P27" s="83"/>
      <c r="Q27" s="32"/>
      <c r="R27" s="111"/>
      <c r="S27" s="111"/>
      <c r="T27" s="111"/>
      <c r="U27" s="111"/>
      <c r="V27" s="87"/>
      <c r="Y27" s="18"/>
    </row>
    <row r="28" spans="1:63" s="59" customFormat="1" ht="20.25" customHeight="1">
      <c r="A28" s="57"/>
      <c r="B28" s="89"/>
      <c r="C28" s="58"/>
      <c r="D28" s="78">
        <f>IF(B28="BRUCE LEE",1,0)</f>
        <v>0</v>
      </c>
      <c r="F28" s="109"/>
      <c r="G28" s="109"/>
      <c r="H28" s="109"/>
      <c r="I28" s="109"/>
      <c r="J28" s="78">
        <f>IF(F28="JACKIE CHAN",1,0)</f>
        <v>0</v>
      </c>
      <c r="L28" s="109"/>
      <c r="M28" s="109"/>
      <c r="N28" s="109"/>
      <c r="O28" s="109"/>
      <c r="P28" s="78">
        <f>IF(L28="WILL SMITH",1,0)</f>
        <v>0</v>
      </c>
      <c r="R28" s="109"/>
      <c r="S28" s="109"/>
      <c r="T28" s="109"/>
      <c r="U28" s="109"/>
      <c r="V28" s="78">
        <f>IF(R28="ANGELINA JOLIE",1,0)</f>
        <v>0</v>
      </c>
      <c r="Y28" s="57"/>
    </row>
    <row r="29" spans="1:63" s="50" customFormat="1" ht="15" customHeight="1">
      <c r="A29" s="41"/>
      <c r="B29" s="43">
        <v>29</v>
      </c>
      <c r="C29" s="43"/>
      <c r="D29" s="79"/>
      <c r="F29" s="110">
        <v>30</v>
      </c>
      <c r="G29" s="110"/>
      <c r="H29" s="110"/>
      <c r="I29" s="110"/>
      <c r="J29" s="79"/>
      <c r="L29" s="110">
        <v>31</v>
      </c>
      <c r="M29" s="110"/>
      <c r="N29" s="110"/>
      <c r="O29" s="110"/>
      <c r="P29" s="79"/>
      <c r="R29" s="110">
        <v>32</v>
      </c>
      <c r="S29" s="110"/>
      <c r="T29" s="110"/>
      <c r="U29" s="110"/>
      <c r="V29" s="79"/>
      <c r="Y29" s="41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</row>
    <row r="30" spans="1:63" s="30" customFormat="1" ht="138" customHeight="1">
      <c r="A30" s="18"/>
      <c r="B30" s="23"/>
      <c r="C30" s="20"/>
      <c r="D30" s="80"/>
      <c r="E30" s="32"/>
      <c r="F30" s="111"/>
      <c r="G30" s="111"/>
      <c r="H30" s="111"/>
      <c r="I30" s="111"/>
      <c r="J30" s="83"/>
      <c r="K30" s="32"/>
      <c r="L30" s="111"/>
      <c r="M30" s="111"/>
      <c r="N30" s="111"/>
      <c r="O30" s="111"/>
      <c r="P30" s="83"/>
      <c r="Q30" s="32"/>
      <c r="R30" s="111"/>
      <c r="S30" s="111"/>
      <c r="T30" s="111"/>
      <c r="U30" s="111"/>
      <c r="V30" s="87"/>
      <c r="Y30" s="18"/>
    </row>
    <row r="31" spans="1:63" s="51" customFormat="1" ht="20.25" customHeight="1">
      <c r="A31" s="45"/>
      <c r="B31" s="90"/>
      <c r="C31" s="46"/>
      <c r="D31" s="78">
        <f>IF(B31="BRAD PITT",1,0)</f>
        <v>0</v>
      </c>
      <c r="F31" s="109"/>
      <c r="G31" s="109"/>
      <c r="H31" s="109"/>
      <c r="I31" s="109"/>
      <c r="J31" s="78">
        <f>IF(F31="KEVIN COSTNER",1,0)</f>
        <v>0</v>
      </c>
      <c r="L31" s="109"/>
      <c r="M31" s="109"/>
      <c r="N31" s="109"/>
      <c r="O31" s="109"/>
      <c r="P31" s="78">
        <f>IF(L31="PABLO PICASSO",1,0)</f>
        <v>0</v>
      </c>
      <c r="R31" s="109"/>
      <c r="S31" s="109"/>
      <c r="T31" s="109"/>
      <c r="U31" s="109"/>
      <c r="V31" s="78">
        <f>IF(R31="ALBERT EINSTEIN",1,0)</f>
        <v>0</v>
      </c>
      <c r="Y31" s="45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</row>
    <row r="32" spans="1:63" s="50" customFormat="1" ht="15" customHeight="1">
      <c r="A32" s="41"/>
      <c r="B32" s="43">
        <v>33</v>
      </c>
      <c r="C32" s="43"/>
      <c r="D32" s="79"/>
      <c r="F32" s="110">
        <v>34</v>
      </c>
      <c r="G32" s="110"/>
      <c r="H32" s="110"/>
      <c r="I32" s="110"/>
      <c r="J32" s="79"/>
      <c r="L32" s="110">
        <v>35</v>
      </c>
      <c r="M32" s="110"/>
      <c r="N32" s="110"/>
      <c r="O32" s="110"/>
      <c r="P32" s="79"/>
      <c r="R32" s="110">
        <v>36</v>
      </c>
      <c r="S32" s="110"/>
      <c r="T32" s="110"/>
      <c r="U32" s="110"/>
      <c r="V32" s="79"/>
      <c r="Y32" s="41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</row>
    <row r="33" spans="1:63" s="30" customFormat="1" ht="138" customHeight="1">
      <c r="A33" s="18"/>
      <c r="B33" s="23"/>
      <c r="C33" s="20"/>
      <c r="D33" s="80"/>
      <c r="E33" s="32"/>
      <c r="F33" s="111"/>
      <c r="G33" s="111"/>
      <c r="H33" s="111"/>
      <c r="I33" s="111"/>
      <c r="J33" s="83"/>
      <c r="K33" s="32"/>
      <c r="L33" s="111"/>
      <c r="M33" s="111"/>
      <c r="N33" s="111"/>
      <c r="O33" s="111"/>
      <c r="P33" s="83"/>
      <c r="Q33" s="32"/>
      <c r="R33" s="111"/>
      <c r="S33" s="111"/>
      <c r="T33" s="111"/>
      <c r="U33" s="111"/>
      <c r="V33" s="87"/>
      <c r="Y33" s="18"/>
    </row>
    <row r="34" spans="1:63" s="51" customFormat="1" ht="21.75" customHeight="1">
      <c r="A34" s="45"/>
      <c r="B34" s="88"/>
      <c r="C34" s="46"/>
      <c r="D34" s="78">
        <f>IF(B34="Oscar Martinez",1,0)</f>
        <v>0</v>
      </c>
      <c r="F34" s="109"/>
      <c r="G34" s="109"/>
      <c r="H34" s="109"/>
      <c r="I34" s="109"/>
      <c r="J34" s="78">
        <f>IF(F34="Joaquin PratS",1,0)</f>
        <v>0</v>
      </c>
      <c r="L34" s="109"/>
      <c r="M34" s="109"/>
      <c r="N34" s="109"/>
      <c r="O34" s="109"/>
      <c r="P34" s="78">
        <f>IF(L34="Letizia Ortiz",1,0)</f>
        <v>0</v>
      </c>
      <c r="R34" s="109"/>
      <c r="S34" s="109"/>
      <c r="T34" s="109"/>
      <c r="U34" s="109"/>
      <c r="V34" s="78">
        <f>IF(R34="Matias Prats",1,0)</f>
        <v>0</v>
      </c>
      <c r="Y34" s="45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63" s="50" customFormat="1" ht="15" customHeight="1">
      <c r="A35" s="41"/>
      <c r="B35" s="43">
        <v>37</v>
      </c>
      <c r="C35" s="43"/>
      <c r="D35" s="79"/>
      <c r="F35" s="110">
        <v>38</v>
      </c>
      <c r="G35" s="110"/>
      <c r="H35" s="110"/>
      <c r="I35" s="110"/>
      <c r="J35" s="79"/>
      <c r="L35" s="110">
        <v>39</v>
      </c>
      <c r="M35" s="110"/>
      <c r="N35" s="110"/>
      <c r="O35" s="110"/>
      <c r="P35" s="79"/>
      <c r="R35" s="110">
        <v>40</v>
      </c>
      <c r="S35" s="110"/>
      <c r="T35" s="110"/>
      <c r="U35" s="110"/>
      <c r="V35" s="79"/>
      <c r="Y35" s="41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</row>
    <row r="36" spans="1:63" s="30" customFormat="1" ht="138" customHeight="1">
      <c r="A36" s="18"/>
      <c r="B36" s="23"/>
      <c r="C36" s="20"/>
      <c r="D36" s="80"/>
      <c r="E36" s="32"/>
      <c r="F36" s="111"/>
      <c r="G36" s="111"/>
      <c r="H36" s="111"/>
      <c r="I36" s="111"/>
      <c r="J36" s="83"/>
      <c r="K36" s="32"/>
      <c r="L36" s="111"/>
      <c r="M36" s="111"/>
      <c r="N36" s="111"/>
      <c r="O36" s="111"/>
      <c r="P36" s="83"/>
      <c r="Q36" s="32"/>
      <c r="R36" s="111"/>
      <c r="S36" s="111"/>
      <c r="T36" s="111"/>
      <c r="U36" s="111"/>
      <c r="V36" s="87"/>
      <c r="Y36" s="18"/>
    </row>
    <row r="37" spans="1:63" s="51" customFormat="1" ht="21.75" customHeight="1">
      <c r="A37" s="45"/>
      <c r="B37" s="107"/>
      <c r="C37" s="46"/>
      <c r="D37" s="78">
        <f>IF(B37="Johan Cruyff",1,0)</f>
        <v>0</v>
      </c>
      <c r="F37" s="109"/>
      <c r="G37" s="109"/>
      <c r="H37" s="109"/>
      <c r="I37" s="109"/>
      <c r="J37" s="78">
        <f>IF(F37="Gregory Peck",1,0)</f>
        <v>0</v>
      </c>
      <c r="L37" s="109"/>
      <c r="M37" s="109"/>
      <c r="N37" s="109"/>
      <c r="O37" s="109"/>
      <c r="P37" s="78">
        <f>IF(L37="Kirk Douglas",1,0)</f>
        <v>0</v>
      </c>
      <c r="R37" s="109"/>
      <c r="S37" s="109"/>
      <c r="T37" s="109"/>
      <c r="U37" s="109"/>
      <c r="V37" s="78">
        <f>IF(R37="Raphael",1,0)</f>
        <v>0</v>
      </c>
      <c r="Y37" s="45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</row>
    <row r="38" spans="1:63" s="55" customFormat="1" ht="18.75" customHeight="1">
      <c r="A38" s="41"/>
      <c r="B38" s="43">
        <v>41</v>
      </c>
      <c r="C38" s="43"/>
      <c r="D38" s="79"/>
      <c r="F38" s="110">
        <v>42</v>
      </c>
      <c r="G38" s="110"/>
      <c r="H38" s="110"/>
      <c r="I38" s="110"/>
      <c r="J38" s="79"/>
      <c r="L38" s="110">
        <v>43</v>
      </c>
      <c r="M38" s="110"/>
      <c r="N38" s="110"/>
      <c r="O38" s="110"/>
      <c r="P38" s="79"/>
      <c r="R38" s="110">
        <v>44</v>
      </c>
      <c r="S38" s="110"/>
      <c r="T38" s="110"/>
      <c r="U38" s="110"/>
      <c r="V38" s="79"/>
      <c r="Y38" s="41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</row>
    <row r="39" spans="1:63" s="30" customFormat="1" ht="138" customHeight="1">
      <c r="A39" s="18"/>
      <c r="B39" s="23"/>
      <c r="C39" s="20"/>
      <c r="D39" s="80"/>
      <c r="E39" s="32"/>
      <c r="F39" s="111"/>
      <c r="G39" s="111"/>
      <c r="H39" s="111"/>
      <c r="I39" s="111"/>
      <c r="J39" s="83"/>
      <c r="K39" s="32"/>
      <c r="L39" s="111"/>
      <c r="M39" s="111"/>
      <c r="N39" s="111"/>
      <c r="O39" s="111"/>
      <c r="P39" s="83"/>
      <c r="Q39" s="32"/>
      <c r="R39" s="111"/>
      <c r="S39" s="111"/>
      <c r="T39" s="111"/>
      <c r="U39" s="111"/>
      <c r="V39" s="87"/>
      <c r="Y39" s="18"/>
    </row>
    <row r="40" spans="1:63" s="51" customFormat="1" ht="24" customHeight="1">
      <c r="A40" s="45"/>
      <c r="B40" s="88"/>
      <c r="C40" s="46"/>
      <c r="D40" s="78">
        <f>IF(B40="Fidel Castro",1,0)</f>
        <v>0</v>
      </c>
      <c r="F40" s="109"/>
      <c r="G40" s="109"/>
      <c r="H40" s="109"/>
      <c r="I40" s="109"/>
      <c r="J40" s="78">
        <f>IF(F40="Constantino Romero",1,0)</f>
        <v>0</v>
      </c>
      <c r="L40" s="109"/>
      <c r="M40" s="109"/>
      <c r="N40" s="109"/>
      <c r="O40" s="109"/>
      <c r="P40" s="78">
        <f>IF(L40="Zapatero",1,0)</f>
        <v>0</v>
      </c>
      <c r="R40" s="109"/>
      <c r="S40" s="109"/>
      <c r="T40" s="109"/>
      <c r="U40" s="109"/>
      <c r="V40" s="78">
        <f>IF(R40="Felipe Gonzalez",1,0)</f>
        <v>0</v>
      </c>
      <c r="Y40" s="45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</row>
    <row r="41" spans="1:63" s="51" customFormat="1" ht="15" customHeight="1">
      <c r="A41" s="45"/>
      <c r="B41" s="46">
        <v>45</v>
      </c>
      <c r="C41" s="46"/>
      <c r="D41" s="81"/>
      <c r="F41" s="112">
        <v>46</v>
      </c>
      <c r="G41" s="112"/>
      <c r="H41" s="112"/>
      <c r="I41" s="112"/>
      <c r="J41" s="81"/>
      <c r="L41" s="112">
        <v>47</v>
      </c>
      <c r="M41" s="112"/>
      <c r="N41" s="112"/>
      <c r="O41" s="112"/>
      <c r="P41" s="81"/>
      <c r="R41" s="112">
        <v>48</v>
      </c>
      <c r="S41" s="112"/>
      <c r="T41" s="112"/>
      <c r="U41" s="112"/>
      <c r="V41" s="81"/>
      <c r="Y41" s="45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</row>
    <row r="42" spans="1:63" s="30" customFormat="1" ht="138" customHeight="1">
      <c r="A42" s="18"/>
      <c r="B42" s="23"/>
      <c r="C42" s="20"/>
      <c r="D42" s="80"/>
      <c r="E42" s="32"/>
      <c r="F42" s="111"/>
      <c r="G42" s="111"/>
      <c r="H42" s="111"/>
      <c r="I42" s="111"/>
      <c r="J42" s="83"/>
      <c r="K42" s="32"/>
      <c r="L42" s="111"/>
      <c r="M42" s="111"/>
      <c r="N42" s="111"/>
      <c r="O42" s="111"/>
      <c r="P42" s="83"/>
      <c r="Q42" s="32"/>
      <c r="R42" s="111"/>
      <c r="S42" s="111"/>
      <c r="T42" s="111"/>
      <c r="U42" s="111"/>
      <c r="V42" s="87"/>
      <c r="Y42" s="18"/>
    </row>
    <row r="43" spans="1:63" s="51" customFormat="1" ht="23.25" customHeight="1">
      <c r="A43" s="45"/>
      <c r="B43" s="88"/>
      <c r="C43" s="46"/>
      <c r="D43" s="78">
        <f>IF(B43="Jose Maria Aznar",1,0)</f>
        <v>0</v>
      </c>
      <c r="F43" s="109"/>
      <c r="G43" s="109"/>
      <c r="H43" s="109"/>
      <c r="I43" s="109"/>
      <c r="J43" s="78">
        <f>IF(F43="Adolfo Suarez",1,0)</f>
        <v>0</v>
      </c>
      <c r="K43" s="109"/>
      <c r="L43" s="109"/>
      <c r="M43" s="109"/>
      <c r="N43" s="109"/>
      <c r="O43" s="109"/>
      <c r="P43" s="78">
        <f>IF(K43="Leopoldo Calvo Sotelo",1,0)</f>
        <v>0</v>
      </c>
      <c r="R43" s="109"/>
      <c r="S43" s="109"/>
      <c r="T43" s="109"/>
      <c r="U43" s="109"/>
      <c r="V43" s="78">
        <f>IF(R43="Miguel Rios",1,0)</f>
        <v>0</v>
      </c>
      <c r="Y43" s="45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</row>
    <row r="44" spans="1:63" s="62" customFormat="1" ht="19.5" customHeight="1">
      <c r="A44" s="41"/>
      <c r="B44" s="43">
        <v>49</v>
      </c>
      <c r="C44" s="43"/>
      <c r="D44" s="79"/>
      <c r="F44" s="110">
        <v>50</v>
      </c>
      <c r="G44" s="110"/>
      <c r="H44" s="110"/>
      <c r="I44" s="110"/>
      <c r="J44" s="79"/>
      <c r="K44" s="110">
        <v>51</v>
      </c>
      <c r="L44" s="110"/>
      <c r="M44" s="110"/>
      <c r="N44" s="110"/>
      <c r="O44" s="110"/>
      <c r="P44" s="84"/>
      <c r="R44" s="110">
        <v>52</v>
      </c>
      <c r="S44" s="110"/>
      <c r="T44" s="110"/>
      <c r="U44" s="110"/>
      <c r="V44" s="79"/>
      <c r="Y44" s="41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</row>
    <row r="45" spans="1:63" s="30" customFormat="1" ht="138" customHeight="1">
      <c r="A45" s="18"/>
      <c r="B45" s="23"/>
      <c r="C45" s="20"/>
      <c r="D45" s="80"/>
      <c r="E45" s="32"/>
      <c r="F45" s="111"/>
      <c r="G45" s="111"/>
      <c r="H45" s="111"/>
      <c r="I45" s="111"/>
      <c r="J45" s="83"/>
      <c r="K45" s="73"/>
      <c r="L45" s="72"/>
      <c r="M45" s="72"/>
      <c r="N45" s="72"/>
      <c r="O45" s="72"/>
      <c r="P45" s="83"/>
      <c r="Q45" s="32"/>
      <c r="R45" s="111"/>
      <c r="S45" s="111"/>
      <c r="T45" s="111"/>
      <c r="U45" s="111"/>
      <c r="V45" s="87"/>
      <c r="Y45" s="18"/>
    </row>
    <row r="46" spans="1:63" s="76" customFormat="1" ht="24.75" customHeight="1">
      <c r="A46" s="74"/>
      <c r="B46" s="88"/>
      <c r="C46" s="75"/>
      <c r="D46" s="78">
        <f>IF(B46="Teresa de Calcuta",1,0)</f>
        <v>0</v>
      </c>
      <c r="F46" s="109"/>
      <c r="G46" s="109"/>
      <c r="H46" s="109"/>
      <c r="I46" s="109"/>
      <c r="J46" s="78">
        <f>IF(F46="gento",1,0)</f>
        <v>0</v>
      </c>
      <c r="L46" s="109"/>
      <c r="M46" s="109"/>
      <c r="N46" s="109"/>
      <c r="O46" s="109"/>
      <c r="P46" s="85"/>
      <c r="R46" s="109"/>
      <c r="S46" s="109"/>
      <c r="T46" s="109"/>
      <c r="U46" s="109"/>
      <c r="V46" s="85"/>
      <c r="Y46" s="74"/>
    </row>
    <row r="47" spans="1:63" s="66" customFormat="1" ht="15" customHeight="1">
      <c r="A47" s="41"/>
      <c r="B47" s="43">
        <v>53</v>
      </c>
      <c r="C47" s="43"/>
      <c r="F47" s="110">
        <v>54</v>
      </c>
      <c r="G47" s="110"/>
      <c r="H47" s="110"/>
      <c r="I47" s="110"/>
      <c r="L47" s="110">
        <v>55</v>
      </c>
      <c r="M47" s="110"/>
      <c r="N47" s="110"/>
      <c r="O47" s="110"/>
      <c r="R47" s="110">
        <v>56</v>
      </c>
      <c r="S47" s="110"/>
      <c r="T47" s="110"/>
      <c r="U47" s="110"/>
      <c r="Y47" s="41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</row>
    <row r="48" spans="1:63" s="30" customFormat="1" ht="15" customHeight="1">
      <c r="A48" s="18"/>
      <c r="B48" s="20"/>
      <c r="C48" s="20"/>
      <c r="D48" s="31"/>
      <c r="E48" s="32"/>
      <c r="F48" s="32"/>
      <c r="G48" s="32"/>
      <c r="H48" s="33"/>
      <c r="I48" s="31"/>
      <c r="J48" s="32"/>
      <c r="K48" s="32"/>
      <c r="L48" s="32"/>
      <c r="M48" s="32"/>
      <c r="N48" s="31"/>
      <c r="O48" s="32"/>
      <c r="P48" s="32"/>
      <c r="Q48" s="32"/>
      <c r="R48" s="32"/>
      <c r="Y48" s="18"/>
    </row>
    <row r="49" spans="1:25" s="30" customFormat="1" ht="15" customHeight="1">
      <c r="A49" s="18"/>
      <c r="B49" s="20"/>
      <c r="C49" s="20"/>
      <c r="D49" s="31"/>
      <c r="E49" s="32"/>
      <c r="F49" s="32"/>
      <c r="G49" s="32"/>
      <c r="H49" s="33"/>
      <c r="I49" s="31"/>
      <c r="J49" s="32"/>
      <c r="K49" s="32"/>
      <c r="L49" s="32"/>
      <c r="M49" s="32"/>
      <c r="N49" s="31"/>
      <c r="O49" s="32"/>
      <c r="P49" s="32"/>
      <c r="Q49" s="32"/>
      <c r="R49" s="32"/>
      <c r="Y49" s="18"/>
    </row>
    <row r="50" spans="1:25" s="30" customFormat="1" ht="15" customHeight="1">
      <c r="A50" s="18"/>
      <c r="B50" s="20"/>
      <c r="C50" s="20"/>
      <c r="D50" s="31"/>
      <c r="E50" s="32"/>
      <c r="F50" s="32"/>
      <c r="G50" s="32"/>
      <c r="H50" s="33"/>
      <c r="I50" s="31"/>
      <c r="J50" s="32"/>
      <c r="K50" s="32"/>
      <c r="L50" s="32"/>
      <c r="M50" s="32"/>
      <c r="N50" s="31"/>
      <c r="O50" s="32"/>
      <c r="P50" s="32"/>
      <c r="Q50" s="32"/>
      <c r="R50" s="32"/>
      <c r="Y50" s="18"/>
    </row>
    <row r="51" spans="1:25" s="30" customFormat="1" ht="15" customHeight="1">
      <c r="A51" s="18"/>
      <c r="B51" s="20"/>
      <c r="C51" s="20"/>
      <c r="D51" s="31"/>
      <c r="E51" s="32"/>
      <c r="F51" s="32"/>
      <c r="G51" s="32"/>
      <c r="H51" s="33"/>
      <c r="I51" s="31"/>
      <c r="J51" s="32"/>
      <c r="K51" s="32"/>
      <c r="L51" s="32"/>
      <c r="M51" s="32"/>
      <c r="N51" s="31"/>
      <c r="O51" s="32"/>
      <c r="P51" s="32"/>
      <c r="Q51" s="32"/>
      <c r="R51" s="32"/>
      <c r="Y51" s="18"/>
    </row>
    <row r="52" spans="1:25" s="30" customFormat="1" ht="15" customHeight="1">
      <c r="A52" s="18"/>
      <c r="B52" s="20"/>
      <c r="C52" s="20"/>
      <c r="D52" s="31"/>
      <c r="E52" s="32"/>
      <c r="F52" s="32"/>
      <c r="G52" s="32"/>
      <c r="H52" s="33"/>
      <c r="I52" s="31"/>
      <c r="J52" s="32"/>
      <c r="K52" s="32"/>
      <c r="L52" s="32"/>
      <c r="M52" s="32"/>
      <c r="N52" s="31"/>
      <c r="O52" s="32"/>
      <c r="P52" s="32"/>
      <c r="Q52" s="32"/>
      <c r="R52" s="32"/>
      <c r="Y52" s="18"/>
    </row>
    <row r="53" spans="1:25" s="30" customFormat="1" ht="15" customHeight="1">
      <c r="A53" s="18"/>
      <c r="B53" s="20"/>
      <c r="C53" s="20"/>
      <c r="D53" s="31"/>
      <c r="E53" s="32"/>
      <c r="F53" s="32"/>
      <c r="G53" s="32"/>
      <c r="H53" s="33"/>
      <c r="I53" s="31"/>
      <c r="J53" s="32"/>
      <c r="K53" s="32"/>
      <c r="L53" s="32"/>
      <c r="M53" s="32"/>
      <c r="N53" s="31"/>
      <c r="O53" s="32"/>
      <c r="P53" s="32"/>
      <c r="Q53" s="32"/>
      <c r="R53" s="32"/>
      <c r="Y53" s="18"/>
    </row>
    <row r="54" spans="1:25" s="30" customFormat="1" ht="15" customHeight="1">
      <c r="A54" s="18"/>
      <c r="B54" s="20"/>
      <c r="C54" s="20"/>
      <c r="D54" s="31"/>
      <c r="E54" s="32"/>
      <c r="F54" s="32"/>
      <c r="G54" s="32"/>
      <c r="H54" s="33"/>
      <c r="I54" s="31"/>
      <c r="J54" s="32"/>
      <c r="K54" s="32"/>
      <c r="L54" s="32"/>
      <c r="M54" s="32"/>
      <c r="N54" s="31"/>
      <c r="O54" s="32"/>
      <c r="P54" s="32"/>
      <c r="Q54" s="32"/>
      <c r="R54" s="32"/>
      <c r="Y54" s="18"/>
    </row>
    <row r="55" spans="1:25" s="30" customFormat="1" ht="15" customHeight="1">
      <c r="A55" s="18"/>
      <c r="B55" s="20"/>
      <c r="C55" s="20"/>
      <c r="D55" s="31"/>
      <c r="E55" s="32"/>
      <c r="F55" s="32"/>
      <c r="G55" s="32"/>
      <c r="H55" s="33"/>
      <c r="I55" s="31"/>
      <c r="J55" s="32"/>
      <c r="K55" s="32"/>
      <c r="L55" s="32"/>
      <c r="M55" s="32"/>
      <c r="N55" s="31"/>
      <c r="O55" s="32"/>
      <c r="P55" s="32"/>
      <c r="Q55" s="32"/>
      <c r="R55" s="32"/>
      <c r="Y55" s="18"/>
    </row>
    <row r="56" spans="1:25" s="30" customFormat="1" ht="15" customHeight="1">
      <c r="A56" s="18"/>
      <c r="B56" s="20"/>
      <c r="C56" s="20"/>
      <c r="D56" s="31"/>
      <c r="E56" s="32"/>
      <c r="F56" s="32"/>
      <c r="G56" s="32"/>
      <c r="H56" s="33"/>
      <c r="I56" s="31"/>
      <c r="J56" s="32"/>
      <c r="K56" s="32"/>
      <c r="L56" s="32"/>
      <c r="M56" s="32"/>
      <c r="N56" s="31"/>
      <c r="O56" s="32"/>
      <c r="P56" s="32"/>
      <c r="Q56" s="32"/>
      <c r="R56" s="32"/>
      <c r="Y56" s="18"/>
    </row>
    <row r="57" spans="1:25" s="30" customFormat="1" ht="15" customHeight="1">
      <c r="A57" s="18"/>
      <c r="B57" s="20"/>
      <c r="C57" s="20"/>
      <c r="D57" s="31"/>
      <c r="E57" s="32"/>
      <c r="F57" s="32"/>
      <c r="G57" s="32"/>
      <c r="H57" s="33"/>
      <c r="I57" s="31"/>
      <c r="J57" s="32"/>
      <c r="K57" s="32"/>
      <c r="L57" s="32"/>
      <c r="M57" s="32"/>
      <c r="N57" s="31"/>
      <c r="O57" s="32"/>
      <c r="P57" s="32"/>
      <c r="Q57" s="32"/>
      <c r="R57" s="32"/>
      <c r="Y57" s="18"/>
    </row>
    <row r="58" spans="1:25" s="30" customFormat="1" ht="15" customHeight="1">
      <c r="A58" s="18"/>
      <c r="B58" s="20"/>
      <c r="C58" s="20"/>
      <c r="D58" s="31"/>
      <c r="E58" s="32"/>
      <c r="F58" s="32"/>
      <c r="G58" s="32"/>
      <c r="H58" s="33"/>
      <c r="I58" s="31"/>
      <c r="J58" s="32"/>
      <c r="K58" s="32"/>
      <c r="L58" s="32"/>
      <c r="M58" s="32"/>
      <c r="N58" s="31"/>
      <c r="O58" s="32"/>
      <c r="P58" s="32"/>
      <c r="Q58" s="32"/>
      <c r="R58" s="32"/>
      <c r="Y58" s="18"/>
    </row>
    <row r="59" spans="1:25" s="30" customFormat="1" ht="15" customHeight="1">
      <c r="A59" s="18"/>
      <c r="B59" s="20"/>
      <c r="C59" s="20"/>
      <c r="D59" s="31"/>
      <c r="E59" s="32"/>
      <c r="F59" s="32"/>
      <c r="G59" s="32"/>
      <c r="H59" s="33"/>
      <c r="I59" s="31"/>
      <c r="J59" s="32"/>
      <c r="K59" s="32"/>
      <c r="L59" s="32"/>
      <c r="M59" s="32"/>
      <c r="N59" s="31"/>
      <c r="O59" s="32"/>
      <c r="P59" s="32"/>
      <c r="Q59" s="32"/>
      <c r="R59" s="32"/>
      <c r="Y59" s="18"/>
    </row>
    <row r="60" spans="1:25" s="30" customFormat="1" ht="15" customHeight="1">
      <c r="A60" s="18"/>
      <c r="B60" s="20"/>
      <c r="C60" s="20"/>
      <c r="D60" s="31"/>
      <c r="E60" s="32"/>
      <c r="F60" s="32"/>
      <c r="G60" s="32"/>
      <c r="H60" s="33"/>
      <c r="I60" s="31"/>
      <c r="J60" s="32"/>
      <c r="K60" s="32"/>
      <c r="L60" s="32"/>
      <c r="M60" s="32"/>
      <c r="N60" s="31"/>
      <c r="O60" s="32"/>
      <c r="P60" s="32"/>
      <c r="Q60" s="32"/>
      <c r="R60" s="32"/>
      <c r="Y60" s="18"/>
    </row>
    <row r="61" spans="1:25" s="30" customFormat="1" ht="15" customHeight="1">
      <c r="A61" s="18"/>
      <c r="B61" s="20"/>
      <c r="C61" s="20"/>
      <c r="D61" s="31"/>
      <c r="E61" s="32"/>
      <c r="F61" s="32"/>
      <c r="G61" s="32"/>
      <c r="H61" s="33"/>
      <c r="I61" s="31"/>
      <c r="J61" s="32"/>
      <c r="K61" s="32"/>
      <c r="L61" s="32"/>
      <c r="M61" s="32"/>
      <c r="N61" s="31"/>
      <c r="O61" s="32"/>
      <c r="P61" s="32"/>
      <c r="Q61" s="32"/>
      <c r="R61" s="32"/>
      <c r="Y61" s="18"/>
    </row>
    <row r="62" spans="1:25" s="30" customFormat="1" ht="15" customHeight="1">
      <c r="A62" s="18"/>
      <c r="B62" s="20"/>
      <c r="C62" s="20"/>
      <c r="D62" s="31"/>
      <c r="E62" s="32"/>
      <c r="F62" s="32"/>
      <c r="G62" s="32"/>
      <c r="H62" s="33"/>
      <c r="I62" s="31"/>
      <c r="J62" s="32"/>
      <c r="K62" s="32"/>
      <c r="L62" s="32"/>
      <c r="M62" s="32"/>
      <c r="N62" s="31"/>
      <c r="O62" s="32"/>
      <c r="P62" s="32"/>
      <c r="Q62" s="32"/>
      <c r="R62" s="32"/>
      <c r="Y62" s="18"/>
    </row>
    <row r="63" spans="1:25" s="30" customFormat="1" ht="15" customHeight="1">
      <c r="A63" s="18"/>
      <c r="B63" s="20"/>
      <c r="C63" s="20"/>
      <c r="D63" s="31"/>
      <c r="E63" s="32"/>
      <c r="F63" s="32"/>
      <c r="G63" s="32"/>
      <c r="H63" s="33"/>
      <c r="I63" s="31"/>
      <c r="J63" s="32"/>
      <c r="K63" s="32"/>
      <c r="L63" s="32"/>
      <c r="M63" s="32"/>
      <c r="N63" s="31"/>
      <c r="O63" s="32"/>
      <c r="P63" s="32"/>
      <c r="Q63" s="32"/>
      <c r="R63" s="32"/>
      <c r="Y63" s="18"/>
    </row>
    <row r="64" spans="1:25" s="30" customFormat="1" ht="15" customHeight="1">
      <c r="A64" s="18"/>
      <c r="B64" s="20"/>
      <c r="C64" s="20"/>
      <c r="D64" s="31"/>
      <c r="E64" s="32"/>
      <c r="F64" s="32"/>
      <c r="G64" s="32"/>
      <c r="H64" s="33"/>
      <c r="I64" s="31"/>
      <c r="J64" s="32"/>
      <c r="K64" s="32"/>
      <c r="L64" s="32"/>
      <c r="M64" s="32"/>
      <c r="N64" s="31"/>
      <c r="O64" s="32"/>
      <c r="P64" s="32"/>
      <c r="Q64" s="32"/>
      <c r="R64" s="32"/>
      <c r="Y64" s="18"/>
    </row>
    <row r="65" spans="1:25" s="30" customFormat="1" ht="15" customHeight="1">
      <c r="A65" s="18"/>
      <c r="B65" s="20"/>
      <c r="C65" s="20"/>
      <c r="D65" s="31"/>
      <c r="E65" s="32"/>
      <c r="F65" s="32"/>
      <c r="G65" s="32"/>
      <c r="H65" s="33"/>
      <c r="I65" s="31"/>
      <c r="J65" s="32"/>
      <c r="K65" s="32"/>
      <c r="L65" s="32"/>
      <c r="M65" s="32"/>
      <c r="N65" s="31"/>
      <c r="O65" s="32"/>
      <c r="P65" s="32"/>
      <c r="Q65" s="32"/>
      <c r="R65" s="32"/>
      <c r="Y65" s="18"/>
    </row>
    <row r="66" spans="1:25" s="30" customFormat="1" ht="15" customHeight="1">
      <c r="A66" s="18"/>
      <c r="B66" s="20"/>
      <c r="C66" s="20"/>
      <c r="D66" s="31"/>
      <c r="E66" s="32"/>
      <c r="F66" s="32"/>
      <c r="G66" s="32"/>
      <c r="H66" s="33"/>
      <c r="I66" s="31"/>
      <c r="J66" s="32"/>
      <c r="K66" s="32"/>
      <c r="L66" s="32"/>
      <c r="M66" s="32"/>
      <c r="N66" s="31"/>
      <c r="O66" s="32"/>
      <c r="P66" s="32"/>
      <c r="Q66" s="32"/>
      <c r="R66" s="32"/>
      <c r="Y66" s="18"/>
    </row>
    <row r="67" spans="1:25" s="30" customFormat="1" ht="15" customHeight="1">
      <c r="A67" s="18"/>
      <c r="B67" s="20"/>
      <c r="C67" s="20"/>
      <c r="D67" s="31"/>
      <c r="E67" s="32"/>
      <c r="F67" s="32"/>
      <c r="G67" s="32"/>
      <c r="H67" s="33"/>
      <c r="I67" s="31"/>
      <c r="J67" s="32"/>
      <c r="K67" s="32"/>
      <c r="L67" s="32"/>
      <c r="M67" s="32"/>
      <c r="N67" s="31"/>
      <c r="O67" s="32"/>
      <c r="P67" s="32"/>
      <c r="Q67" s="32"/>
      <c r="R67" s="32"/>
      <c r="Y67" s="18"/>
    </row>
    <row r="68" spans="1:25" s="30" customFormat="1" ht="15" customHeight="1">
      <c r="A68" s="18"/>
      <c r="B68" s="20"/>
      <c r="C68" s="20"/>
      <c r="D68" s="31"/>
      <c r="E68" s="32"/>
      <c r="F68" s="32"/>
      <c r="G68" s="32"/>
      <c r="H68" s="33"/>
      <c r="I68" s="31"/>
      <c r="J68" s="32"/>
      <c r="K68" s="32"/>
      <c r="L68" s="32"/>
      <c r="M68" s="32"/>
      <c r="N68" s="31"/>
      <c r="O68" s="32"/>
      <c r="P68" s="32"/>
      <c r="Q68" s="32"/>
      <c r="R68" s="32"/>
      <c r="Y68" s="18"/>
    </row>
    <row r="69" spans="1:25" s="30" customFormat="1" ht="15" customHeight="1">
      <c r="A69" s="18"/>
      <c r="B69" s="20"/>
      <c r="C69" s="20"/>
      <c r="D69" s="31"/>
      <c r="E69" s="32"/>
      <c r="F69" s="32"/>
      <c r="G69" s="32"/>
      <c r="H69" s="33"/>
      <c r="I69" s="31"/>
      <c r="J69" s="32"/>
      <c r="K69" s="32"/>
      <c r="L69" s="32"/>
      <c r="M69" s="32"/>
      <c r="N69" s="31"/>
      <c r="O69" s="32"/>
      <c r="P69" s="32"/>
      <c r="Q69" s="32"/>
      <c r="R69" s="32"/>
      <c r="Y69" s="18"/>
    </row>
    <row r="70" spans="1:25" s="30" customFormat="1" ht="15" customHeight="1">
      <c r="A70" s="18"/>
      <c r="B70" s="20"/>
      <c r="C70" s="20"/>
      <c r="D70" s="31"/>
      <c r="E70" s="32"/>
      <c r="F70" s="32"/>
      <c r="G70" s="32"/>
      <c r="H70" s="33"/>
      <c r="I70" s="31"/>
      <c r="J70" s="32"/>
      <c r="K70" s="32"/>
      <c r="L70" s="32"/>
      <c r="M70" s="32"/>
      <c r="N70" s="31"/>
      <c r="O70" s="32"/>
      <c r="P70" s="32"/>
      <c r="Q70" s="32"/>
      <c r="R70" s="32"/>
      <c r="Y70" s="18"/>
    </row>
    <row r="71" spans="1:25" s="30" customFormat="1" ht="15" customHeight="1">
      <c r="A71" s="18"/>
      <c r="B71" s="20"/>
      <c r="C71" s="20"/>
      <c r="D71" s="31"/>
      <c r="E71" s="32"/>
      <c r="F71" s="32"/>
      <c r="G71" s="32"/>
      <c r="H71" s="33"/>
      <c r="I71" s="31"/>
      <c r="J71" s="32"/>
      <c r="K71" s="32"/>
      <c r="L71" s="32"/>
      <c r="M71" s="32"/>
      <c r="N71" s="31"/>
      <c r="O71" s="32"/>
      <c r="P71" s="32"/>
      <c r="Q71" s="32"/>
      <c r="R71" s="32"/>
      <c r="Y71" s="18"/>
    </row>
    <row r="72" spans="1:25" s="30" customFormat="1" ht="15" customHeight="1">
      <c r="A72" s="18"/>
      <c r="B72" s="20"/>
      <c r="C72" s="20"/>
      <c r="D72" s="31"/>
      <c r="E72" s="32"/>
      <c r="F72" s="32"/>
      <c r="G72" s="32"/>
      <c r="H72" s="33"/>
      <c r="I72" s="31"/>
      <c r="J72" s="32"/>
      <c r="K72" s="32"/>
      <c r="L72" s="32"/>
      <c r="M72" s="32"/>
      <c r="N72" s="31"/>
      <c r="O72" s="32"/>
      <c r="P72" s="32"/>
      <c r="Q72" s="32"/>
      <c r="R72" s="32"/>
      <c r="Y72" s="18"/>
    </row>
  </sheetData>
  <sheetProtection password="CABB" sheet="1" objects="1" scenarios="1" selectLockedCells="1"/>
  <mergeCells count="134">
    <mergeCell ref="F43:I43"/>
    <mergeCell ref="R43:U43"/>
    <mergeCell ref="F44:I44"/>
    <mergeCell ref="R44:U44"/>
    <mergeCell ref="Q4:R4"/>
    <mergeCell ref="K44:O44"/>
    <mergeCell ref="F31:I31"/>
    <mergeCell ref="L31:O31"/>
    <mergeCell ref="R31:U31"/>
    <mergeCell ref="F32:I32"/>
    <mergeCell ref="L32:O32"/>
    <mergeCell ref="R32:U32"/>
    <mergeCell ref="F35:I35"/>
    <mergeCell ref="L35:O35"/>
    <mergeCell ref="R35:U35"/>
    <mergeCell ref="F33:I33"/>
    <mergeCell ref="L33:O33"/>
    <mergeCell ref="R33:U33"/>
    <mergeCell ref="F34:I34"/>
    <mergeCell ref="L34:O34"/>
    <mergeCell ref="R34:U34"/>
    <mergeCell ref="F17:I17"/>
    <mergeCell ref="L17:O17"/>
    <mergeCell ref="R17:U17"/>
    <mergeCell ref="B1:B2"/>
    <mergeCell ref="AK5:AK14"/>
    <mergeCell ref="L10:O10"/>
    <mergeCell ref="L11:O11"/>
    <mergeCell ref="R10:U10"/>
    <mergeCell ref="R11:U11"/>
    <mergeCell ref="F12:I12"/>
    <mergeCell ref="L12:O12"/>
    <mergeCell ref="R12:U12"/>
    <mergeCell ref="R13:U13"/>
    <mergeCell ref="R14:U14"/>
    <mergeCell ref="F13:I13"/>
    <mergeCell ref="L13:O13"/>
    <mergeCell ref="AM5:AM14"/>
    <mergeCell ref="AF5:AF14"/>
    <mergeCell ref="AJ5:AJ14"/>
    <mergeCell ref="AA8:AA14"/>
    <mergeCell ref="D4:N4"/>
    <mergeCell ref="F9:I9"/>
    <mergeCell ref="L9:O9"/>
    <mergeCell ref="R9:U9"/>
    <mergeCell ref="F6:I6"/>
    <mergeCell ref="L6:O6"/>
    <mergeCell ref="R6:U6"/>
    <mergeCell ref="F7:I7"/>
    <mergeCell ref="L7:O7"/>
    <mergeCell ref="L8:O8"/>
    <mergeCell ref="F10:I10"/>
    <mergeCell ref="F11:I11"/>
    <mergeCell ref="F8:I8"/>
    <mergeCell ref="R7:U7"/>
    <mergeCell ref="R8:U8"/>
    <mergeCell ref="F14:I14"/>
    <mergeCell ref="L14:O14"/>
    <mergeCell ref="S4:T4"/>
    <mergeCell ref="L15:O15"/>
    <mergeCell ref="R15:U15"/>
    <mergeCell ref="F18:I18"/>
    <mergeCell ref="L18:O18"/>
    <mergeCell ref="R18:U18"/>
    <mergeCell ref="F16:I16"/>
    <mergeCell ref="L16:O16"/>
    <mergeCell ref="R16:U16"/>
    <mergeCell ref="F15:I15"/>
    <mergeCell ref="F20:I20"/>
    <mergeCell ref="L20:O20"/>
    <mergeCell ref="R20:U20"/>
    <mergeCell ref="F21:I21"/>
    <mergeCell ref="L21:O21"/>
    <mergeCell ref="R21:U21"/>
    <mergeCell ref="F19:I19"/>
    <mergeCell ref="L19:O19"/>
    <mergeCell ref="R19:U19"/>
    <mergeCell ref="F24:I24"/>
    <mergeCell ref="L24:O24"/>
    <mergeCell ref="R24:U24"/>
    <mergeCell ref="F22:I22"/>
    <mergeCell ref="L22:O22"/>
    <mergeCell ref="R22:U22"/>
    <mergeCell ref="F23:I23"/>
    <mergeCell ref="L23:O23"/>
    <mergeCell ref="R23:U23"/>
    <mergeCell ref="F36:I36"/>
    <mergeCell ref="L36:O36"/>
    <mergeCell ref="R36:U36"/>
    <mergeCell ref="F37:I37"/>
    <mergeCell ref="L37:O37"/>
    <mergeCell ref="R37:U37"/>
    <mergeCell ref="F25:I25"/>
    <mergeCell ref="L25:O25"/>
    <mergeCell ref="R25:U25"/>
    <mergeCell ref="F26:I26"/>
    <mergeCell ref="L26:O26"/>
    <mergeCell ref="R26:U26"/>
    <mergeCell ref="F27:I27"/>
    <mergeCell ref="L27:O27"/>
    <mergeCell ref="R27:U27"/>
    <mergeCell ref="F28:I28"/>
    <mergeCell ref="L28:O28"/>
    <mergeCell ref="R28:U28"/>
    <mergeCell ref="F29:I29"/>
    <mergeCell ref="L29:O29"/>
    <mergeCell ref="R29:U29"/>
    <mergeCell ref="F30:I30"/>
    <mergeCell ref="L30:O30"/>
    <mergeCell ref="R30:U30"/>
    <mergeCell ref="F46:I46"/>
    <mergeCell ref="R46:U46"/>
    <mergeCell ref="L46:O46"/>
    <mergeCell ref="F47:I47"/>
    <mergeCell ref="L47:O47"/>
    <mergeCell ref="R47:U47"/>
    <mergeCell ref="F38:I38"/>
    <mergeCell ref="L38:O38"/>
    <mergeCell ref="R38:U38"/>
    <mergeCell ref="F39:I39"/>
    <mergeCell ref="L39:O39"/>
    <mergeCell ref="R39:U39"/>
    <mergeCell ref="F40:I40"/>
    <mergeCell ref="L40:O40"/>
    <mergeCell ref="R40:U40"/>
    <mergeCell ref="F41:I41"/>
    <mergeCell ref="L41:O41"/>
    <mergeCell ref="R41:U41"/>
    <mergeCell ref="F45:I45"/>
    <mergeCell ref="R45:U45"/>
    <mergeCell ref="K43:O43"/>
    <mergeCell ref="F42:I42"/>
    <mergeCell ref="L42:O42"/>
    <mergeCell ref="R42:U42"/>
  </mergeCells>
  <conditionalFormatting sqref="D2:X2">
    <cfRule type="cellIs" dxfId="98" priority="412" operator="equal">
      <formula>0</formula>
    </cfRule>
  </conditionalFormatting>
  <conditionalFormatting sqref="B7">
    <cfRule type="containsText" dxfId="97" priority="299" operator="containsText" text="ROD STEWART">
      <formula>NOT(ISERROR(SEARCH("ROD STEWART",B7)))</formula>
    </cfRule>
  </conditionalFormatting>
  <conditionalFormatting sqref="F7:I7">
    <cfRule type="containsText" dxfId="96" priority="298" operator="containsText" text="HARRISON FORD">
      <formula>NOT(ISERROR(SEARCH("HARRISON FORD",F7)))</formula>
    </cfRule>
  </conditionalFormatting>
  <conditionalFormatting sqref="L7:O7">
    <cfRule type="containsText" dxfId="95" priority="297" operator="containsText" text="Nelson Mandela">
      <formula>NOT(ISERROR(SEARCH("Nelson Mandela",L7)))</formula>
    </cfRule>
  </conditionalFormatting>
  <conditionalFormatting sqref="R7:U7">
    <cfRule type="containsText" dxfId="94" priority="294" operator="containsText" text="Steven Spielberg">
      <formula>NOT(ISERROR(SEARCH("Steven Spielberg",R7)))</formula>
    </cfRule>
  </conditionalFormatting>
  <conditionalFormatting sqref="B10">
    <cfRule type="containsText" dxfId="93" priority="293" operator="containsText" text="samantha">
      <formula>NOT(ISERROR(SEARCH("samantha",B10)))</formula>
    </cfRule>
  </conditionalFormatting>
  <conditionalFormatting sqref="F10:I10">
    <cfRule type="containsText" dxfId="92" priority="292" operator="containsText" text="batman">
      <formula>NOT(ISERROR(SEARCH("batman",F10)))</formula>
    </cfRule>
  </conditionalFormatting>
  <conditionalFormatting sqref="L10:O10">
    <cfRule type="containsText" dxfId="91" priority="291" operator="containsText" text="torres petronas">
      <formula>NOT(ISERROR(SEARCH("torres petronas",L10)))</formula>
    </cfRule>
  </conditionalFormatting>
  <conditionalFormatting sqref="B13">
    <cfRule type="containsText" dxfId="90" priority="289" operator="containsText" text="LEONARDO DICAPRIO">
      <formula>NOT(ISERROR(SEARCH("LEONARDO DICAPRIO",B13)))</formula>
    </cfRule>
  </conditionalFormatting>
  <conditionalFormatting sqref="F13:I13">
    <cfRule type="containsText" dxfId="89" priority="288" operator="containsText" text="ARCO DEL TRIUNFO">
      <formula>NOT(ISERROR(SEARCH("ARCO DEL TRIUNFO",F13)))</formula>
    </cfRule>
  </conditionalFormatting>
  <conditionalFormatting sqref="L13:O13">
    <cfRule type="containsText" dxfId="88" priority="284" operator="containsText" text="MARI POPPINS">
      <formula>NOT(ISERROR(SEARCH("MARI POPPINS",L13)))</formula>
    </cfRule>
  </conditionalFormatting>
  <conditionalFormatting sqref="R13:U13">
    <cfRule type="containsText" dxfId="87" priority="283" operator="containsText" text="kevin">
      <formula>NOT(ISERROR(SEARCH("kevin",R13)))</formula>
    </cfRule>
  </conditionalFormatting>
  <conditionalFormatting sqref="B16">
    <cfRule type="containsText" dxfId="86" priority="282" operator="containsText" text="Carlos Santana">
      <formula>NOT(ISERROR(SEARCH("Carlos Santana",B16)))</formula>
    </cfRule>
  </conditionalFormatting>
  <conditionalFormatting sqref="F16:I16">
    <cfRule type="containsText" dxfId="85" priority="281" operator="containsText" text="TOM HANKS">
      <formula>NOT(ISERROR(SEARCH("TOM HANKS",F16)))</formula>
    </cfRule>
  </conditionalFormatting>
  <conditionalFormatting sqref="L16:O16">
    <cfRule type="containsText" dxfId="84" priority="280" operator="containsText" text="ADOLFO HITLER">
      <formula>NOT(ISERROR(SEARCH("ADOLFO HITLER",L16)))</formula>
    </cfRule>
  </conditionalFormatting>
  <conditionalFormatting sqref="R16:U16">
    <cfRule type="containsText" dxfId="83" priority="279" operator="containsText" text="EVA PERON">
      <formula>NOT(ISERROR(SEARCH("EVA PERON",R16)))</formula>
    </cfRule>
  </conditionalFormatting>
  <conditionalFormatting sqref="B19">
    <cfRule type="containsText" dxfId="82" priority="278" operator="containsText" text="Jose Ortega Cano">
      <formula>NOT(ISERROR(SEARCH("Jose Ortega Cano",B19)))</formula>
    </cfRule>
  </conditionalFormatting>
  <conditionalFormatting sqref="F19:I19">
    <cfRule type="containsText" dxfId="81" priority="277" operator="containsText" text="Elvis Presley">
      <formula>NOT(ISERROR(SEARCH("Elvis Presley",F19)))</formula>
    </cfRule>
  </conditionalFormatting>
  <conditionalFormatting sqref="L19:O19">
    <cfRule type="containsText" dxfId="80" priority="276" operator="containsText" text="Sophia Loren">
      <formula>NOT(ISERROR(SEARCH("Sophia Loren",L19)))</formula>
    </cfRule>
  </conditionalFormatting>
  <conditionalFormatting sqref="R19:U19">
    <cfRule type="containsText" dxfId="79" priority="275" operator="containsText" text="EL PUMA">
      <formula>NOT(ISERROR(SEARCH("EL PUMA",R19)))</formula>
    </cfRule>
  </conditionalFormatting>
  <conditionalFormatting sqref="B22">
    <cfRule type="containsText" dxfId="78" priority="274" operator="containsText" text="ISABEL PANTOJA">
      <formula>NOT(ISERROR(SEARCH("ISABEL PANTOJA",B22)))</formula>
    </cfRule>
  </conditionalFormatting>
  <conditionalFormatting sqref="F22:I22">
    <cfRule type="containsText" dxfId="77" priority="273" operator="containsText" text="JOSELITO">
      <formula>NOT(ISERROR(SEARCH("JOSELITO",F22)))</formula>
    </cfRule>
  </conditionalFormatting>
  <conditionalFormatting sqref="L22:O22">
    <cfRule type="containsText" dxfId="76" priority="272" operator="containsText" text="Ana Rosa Quintana">
      <formula>NOT(ISERROR(SEARCH("Ana Rosa Quintana",L22)))</formula>
    </cfRule>
  </conditionalFormatting>
  <conditionalFormatting sqref="R22:U22">
    <cfRule type="containsText" dxfId="75" priority="271" operator="containsText" text="maria teresa campos">
      <formula>NOT(ISERROR(SEARCH("maria teresa campos",R22)))</formula>
    </cfRule>
  </conditionalFormatting>
  <conditionalFormatting sqref="B25">
    <cfRule type="containsText" dxfId="74" priority="270" operator="containsText" text="jorge javier vazquez">
      <formula>NOT(ISERROR(SEARCH("jorge javier vazquez",B25)))</formula>
    </cfRule>
  </conditionalFormatting>
  <conditionalFormatting sqref="F25:I25">
    <cfRule type="containsText" dxfId="73" priority="269" operator="containsText" text="STING">
      <formula>NOT(ISERROR(SEARCH("STING",F25)))</formula>
    </cfRule>
  </conditionalFormatting>
  <conditionalFormatting sqref="L25:O25">
    <cfRule type="containsText" dxfId="72" priority="268" operator="containsText" text="MARIAH CAREY">
      <formula>NOT(ISERROR(SEARCH("MARIAH CAREY",L25)))</formula>
    </cfRule>
  </conditionalFormatting>
  <conditionalFormatting sqref="R25:U25">
    <cfRule type="containsText" dxfId="71" priority="267" operator="containsText" text="MICHAEL JACKSON">
      <formula>NOT(ISERROR(SEARCH("MICHAEL JACKSON",R25)))</formula>
    </cfRule>
  </conditionalFormatting>
  <conditionalFormatting sqref="B28">
    <cfRule type="containsText" dxfId="70" priority="266" operator="containsText" text="Bruce Lee">
      <formula>NOT(ISERROR(SEARCH("Bruce Lee",B28)))</formula>
    </cfRule>
  </conditionalFormatting>
  <conditionalFormatting sqref="F28:I28">
    <cfRule type="containsText" dxfId="69" priority="265" operator="containsText" text="Jackie Chan">
      <formula>NOT(ISERROR(SEARCH("Jackie Chan",F28)))</formula>
    </cfRule>
  </conditionalFormatting>
  <conditionalFormatting sqref="L28:O28">
    <cfRule type="containsText" dxfId="68" priority="264" operator="containsText" text="WILL SMITH">
      <formula>NOT(ISERROR(SEARCH("WILL SMITH",L28)))</formula>
    </cfRule>
  </conditionalFormatting>
  <conditionalFormatting sqref="R28:U28">
    <cfRule type="containsText" dxfId="67" priority="263" operator="containsText" text="ANGELINA JOLIE">
      <formula>NOT(ISERROR(SEARCH("ANGELINA JOLIE",R28)))</formula>
    </cfRule>
  </conditionalFormatting>
  <conditionalFormatting sqref="F31:I31">
    <cfRule type="containsText" dxfId="66" priority="261" operator="containsText" text="KEVIN COSTNER">
      <formula>NOT(ISERROR(SEARCH("KEVIN COSTNER",F31)))</formula>
    </cfRule>
  </conditionalFormatting>
  <conditionalFormatting sqref="L31:O31">
    <cfRule type="containsText" dxfId="65" priority="260" operator="containsText" text="Pablo Picasso">
      <formula>NOT(ISERROR(SEARCH("Pablo Picasso",L31)))</formula>
    </cfRule>
  </conditionalFormatting>
  <conditionalFormatting sqref="R31:U31">
    <cfRule type="containsText" dxfId="64" priority="259" operator="containsText" text="Albert Einstein">
      <formula>NOT(ISERROR(SEARCH("Albert Einstein",R31)))</formula>
    </cfRule>
  </conditionalFormatting>
  <conditionalFormatting sqref="B34">
    <cfRule type="containsText" dxfId="63" priority="258" operator="containsText" text="Oscar Martinez">
      <formula>NOT(ISERROR(SEARCH("Oscar Martinez",B34)))</formula>
    </cfRule>
  </conditionalFormatting>
  <conditionalFormatting sqref="F34:I34">
    <cfRule type="containsText" dxfId="62" priority="257" operator="containsText" text="Joaquin PratS">
      <formula>NOT(ISERROR(SEARCH("Joaquin PratS",F34)))</formula>
    </cfRule>
  </conditionalFormatting>
  <conditionalFormatting sqref="L34:O34">
    <cfRule type="containsText" dxfId="61" priority="256" operator="containsText" text="Letizia Ortiz">
      <formula>NOT(ISERROR(SEARCH("Letizia Ortiz",L34)))</formula>
    </cfRule>
  </conditionalFormatting>
  <conditionalFormatting sqref="R34:U34">
    <cfRule type="containsText" dxfId="60" priority="255" operator="containsText" text="Matias Prats">
      <formula>NOT(ISERROR(SEARCH("Matias Prats",R34)))</formula>
    </cfRule>
  </conditionalFormatting>
  <conditionalFormatting sqref="B37">
    <cfRule type="containsText" dxfId="59" priority="254" operator="containsText" text="Johan Cruyff">
      <formula>NOT(ISERROR(SEARCH("Johan Cruyff",B37)))</formula>
    </cfRule>
  </conditionalFormatting>
  <conditionalFormatting sqref="F37:I37">
    <cfRule type="containsText" dxfId="58" priority="253" operator="containsText" text="Gregory Peck">
      <formula>NOT(ISERROR(SEARCH("Gregory Peck",F37)))</formula>
    </cfRule>
  </conditionalFormatting>
  <conditionalFormatting sqref="L37:O37">
    <cfRule type="containsText" dxfId="57" priority="252" operator="containsText" text="Kirk Douglas">
      <formula>NOT(ISERROR(SEARCH("Kirk Douglas",L37)))</formula>
    </cfRule>
  </conditionalFormatting>
  <conditionalFormatting sqref="R37:U37">
    <cfRule type="containsText" dxfId="56" priority="251" operator="containsText" text="Raphael">
      <formula>NOT(ISERROR(SEARCH("Raphael",R37)))</formula>
    </cfRule>
  </conditionalFormatting>
  <conditionalFormatting sqref="B40">
    <cfRule type="containsText" dxfId="55" priority="250" operator="containsText" text="Fidel Castro">
      <formula>NOT(ISERROR(SEARCH("Fidel Castro",B40)))</formula>
    </cfRule>
  </conditionalFormatting>
  <conditionalFormatting sqref="F40:I40">
    <cfRule type="containsText" dxfId="54" priority="248" operator="containsText" text="NELSON MANDELA">
      <formula>NOT(ISERROR(SEARCH("NELSON MANDELA",F40)))</formula>
    </cfRule>
    <cfRule type="containsText" dxfId="53" priority="3" operator="containsText" text="Constantino Romero">
      <formula>NOT(ISERROR(SEARCH("Constantino Romero",F40)))</formula>
    </cfRule>
  </conditionalFormatting>
  <conditionalFormatting sqref="L40:O40">
    <cfRule type="containsText" dxfId="52" priority="247" operator="containsText" text="ZAPATERO">
      <formula>NOT(ISERROR(SEARCH("ZAPATERO",L40)))</formula>
    </cfRule>
  </conditionalFormatting>
  <conditionalFormatting sqref="R40:U40">
    <cfRule type="containsText" dxfId="51" priority="246" operator="containsText" text="FELIPE GONZALEZ">
      <formula>NOT(ISERROR(SEARCH("FELIPE GONZALEZ",R40)))</formula>
    </cfRule>
  </conditionalFormatting>
  <conditionalFormatting sqref="B43">
    <cfRule type="containsText" dxfId="50" priority="245" operator="containsText" text="Jose Maria Aznar">
      <formula>NOT(ISERROR(SEARCH("Jose Maria Aznar",B43)))</formula>
    </cfRule>
  </conditionalFormatting>
  <conditionalFormatting sqref="F43:I43">
    <cfRule type="containsText" dxfId="49" priority="244" operator="containsText" text="ADOLFO SUAREZ">
      <formula>NOT(ISERROR(SEARCH("ADOLFO SUAREZ",F43)))</formula>
    </cfRule>
  </conditionalFormatting>
  <conditionalFormatting sqref="R43:U43">
    <cfRule type="containsText" dxfId="48" priority="242" operator="containsText" text="Miguel Rios">
      <formula>NOT(ISERROR(SEARCH("Miguel Rios",R43)))</formula>
    </cfRule>
  </conditionalFormatting>
  <conditionalFormatting sqref="K43:O43">
    <cfRule type="containsText" dxfId="47" priority="241" operator="containsText" text="Leopoldo Calvo Sotelo">
      <formula>NOT(ISERROR(SEARCH("Leopoldo Calvo Sotelo",K43)))</formula>
    </cfRule>
  </conditionalFormatting>
  <conditionalFormatting sqref="B46">
    <cfRule type="containsText" dxfId="46" priority="240" operator="containsText" text="Teresa de Calcuta">
      <formula>NOT(ISERROR(SEARCH("Teresa de Calcuta",B46)))</formula>
    </cfRule>
  </conditionalFormatting>
  <conditionalFormatting sqref="F46:I46">
    <cfRule type="containsText" dxfId="45" priority="70" operator="containsText" text="gento">
      <formula>NOT(ISERROR(SEARCH("gento",F46)))</formula>
    </cfRule>
    <cfRule type="containsText" dxfId="44" priority="239" operator="containsText" text="EVA PERON">
      <formula>NOT(ISERROR(SEARCH("EVA PERON",F46)))</formula>
    </cfRule>
  </conditionalFormatting>
  <conditionalFormatting sqref="X3">
    <cfRule type="cellIs" dxfId="43" priority="47" operator="equal">
      <formula>$X$2</formula>
    </cfRule>
    <cfRule type="expression" dxfId="42" priority="25">
      <formula>$X$2=0</formula>
    </cfRule>
  </conditionalFormatting>
  <conditionalFormatting sqref="W3">
    <cfRule type="cellIs" dxfId="41" priority="46" operator="equal">
      <formula>$W$2</formula>
    </cfRule>
    <cfRule type="expression" dxfId="40" priority="24">
      <formula>$V$2=0</formula>
    </cfRule>
  </conditionalFormatting>
  <conditionalFormatting sqref="V3">
    <cfRule type="cellIs" dxfId="39" priority="45" operator="equal">
      <formula>$V$2</formula>
    </cfRule>
    <cfRule type="expression" dxfId="38" priority="23">
      <formula>$V$2=0</formula>
    </cfRule>
  </conditionalFormatting>
  <conditionalFormatting sqref="U3">
    <cfRule type="cellIs" dxfId="37" priority="44" operator="equal">
      <formula>$U$2</formula>
    </cfRule>
    <cfRule type="expression" dxfId="36" priority="22">
      <formula>$U$2=0</formula>
    </cfRule>
  </conditionalFormatting>
  <conditionalFormatting sqref="T3">
    <cfRule type="cellIs" dxfId="35" priority="43" operator="equal">
      <formula>$T$2</formula>
    </cfRule>
    <cfRule type="expression" dxfId="34" priority="21">
      <formula>$T$2=0</formula>
    </cfRule>
  </conditionalFormatting>
  <conditionalFormatting sqref="S3">
    <cfRule type="cellIs" dxfId="33" priority="42" operator="equal">
      <formula>$S$2</formula>
    </cfRule>
    <cfRule type="expression" dxfId="32" priority="20">
      <formula>$S$2=0</formula>
    </cfRule>
  </conditionalFormatting>
  <conditionalFormatting sqref="R3">
    <cfRule type="cellIs" dxfId="31" priority="41" operator="equal">
      <formula>$R$2</formula>
    </cfRule>
    <cfRule type="expression" dxfId="30" priority="19">
      <formula>$R$2=0</formula>
    </cfRule>
  </conditionalFormatting>
  <conditionalFormatting sqref="Q3">
    <cfRule type="cellIs" dxfId="29" priority="40" operator="equal">
      <formula>$Q$2</formula>
    </cfRule>
    <cfRule type="expression" dxfId="28" priority="18">
      <formula>$Q$2=0</formula>
    </cfRule>
  </conditionalFormatting>
  <conditionalFormatting sqref="P3">
    <cfRule type="cellIs" dxfId="27" priority="39" operator="equal">
      <formula>$P$2</formula>
    </cfRule>
    <cfRule type="expression" dxfId="26" priority="17">
      <formula>$P$2=0</formula>
    </cfRule>
  </conditionalFormatting>
  <conditionalFormatting sqref="O3">
    <cfRule type="cellIs" dxfId="25" priority="38" operator="equal">
      <formula>$O$2</formula>
    </cfRule>
    <cfRule type="expression" dxfId="24" priority="16">
      <formula>$O$2=0</formula>
    </cfRule>
  </conditionalFormatting>
  <conditionalFormatting sqref="N3">
    <cfRule type="cellIs" dxfId="23" priority="37" operator="equal">
      <formula>$N$2</formula>
    </cfRule>
    <cfRule type="expression" dxfId="22" priority="15">
      <formula>$N$2=0</formula>
    </cfRule>
  </conditionalFormatting>
  <conditionalFormatting sqref="M3">
    <cfRule type="cellIs" dxfId="21" priority="36" operator="equal">
      <formula>$M$2</formula>
    </cfRule>
    <cfRule type="expression" dxfId="20" priority="14">
      <formula>$M$2=0</formula>
    </cfRule>
  </conditionalFormatting>
  <conditionalFormatting sqref="L3">
    <cfRule type="cellIs" dxfId="19" priority="35" operator="equal">
      <formula>$L$2</formula>
    </cfRule>
    <cfRule type="expression" dxfId="18" priority="12">
      <formula>$L$2=0</formula>
    </cfRule>
  </conditionalFormatting>
  <conditionalFormatting sqref="K3">
    <cfRule type="cellIs" dxfId="17" priority="34" operator="equal">
      <formula>$K$2</formula>
    </cfRule>
    <cfRule type="expression" dxfId="16" priority="11">
      <formula>$K$2=0</formula>
    </cfRule>
  </conditionalFormatting>
  <conditionalFormatting sqref="J3">
    <cfRule type="cellIs" dxfId="15" priority="33" operator="equal">
      <formula>$J$2</formula>
    </cfRule>
    <cfRule type="expression" dxfId="14" priority="10">
      <formula>$J$2=0</formula>
    </cfRule>
  </conditionalFormatting>
  <conditionalFormatting sqref="I3">
    <cfRule type="cellIs" dxfId="13" priority="32" operator="equal">
      <formula>$I$2</formula>
    </cfRule>
    <cfRule type="expression" dxfId="12" priority="9">
      <formula>$I$2=0</formula>
    </cfRule>
  </conditionalFormatting>
  <conditionalFormatting sqref="H3">
    <cfRule type="cellIs" dxfId="11" priority="31" operator="equal">
      <formula>$H$2</formula>
    </cfRule>
    <cfRule type="expression" dxfId="10" priority="8">
      <formula>$H$2=0</formula>
    </cfRule>
  </conditionalFormatting>
  <conditionalFormatting sqref="G3">
    <cfRule type="cellIs" dxfId="9" priority="30" operator="equal">
      <formula>$G$2</formula>
    </cfRule>
    <cfRule type="expression" dxfId="8" priority="7">
      <formula>$G$2=0</formula>
    </cfRule>
  </conditionalFormatting>
  <conditionalFormatting sqref="F3">
    <cfRule type="cellIs" dxfId="7" priority="29" operator="equal">
      <formula>$F$2</formula>
    </cfRule>
    <cfRule type="expression" dxfId="6" priority="6">
      <formula>$F$2=0</formula>
    </cfRule>
  </conditionalFormatting>
  <conditionalFormatting sqref="E3">
    <cfRule type="cellIs" dxfId="5" priority="28" operator="equal">
      <formula>$E$2</formula>
    </cfRule>
    <cfRule type="expression" dxfId="4" priority="5">
      <formula>$E$2=0</formula>
    </cfRule>
  </conditionalFormatting>
  <conditionalFormatting sqref="D3">
    <cfRule type="cellIs" dxfId="3" priority="27" operator="equal">
      <formula>$D$2</formula>
    </cfRule>
    <cfRule type="expression" dxfId="2" priority="4">
      <formula>$D$2=0</formula>
    </cfRule>
  </conditionalFormatting>
  <conditionalFormatting sqref="B31">
    <cfRule type="containsText" dxfId="1" priority="2" operator="containsText" text="Pep Guardiola">
      <formula>NOT(ISERROR(SEARCH("Pep Guardiola",B31)))</formula>
    </cfRule>
  </conditionalFormatting>
  <conditionalFormatting sqref="R10:U10">
    <cfRule type="cellIs" dxfId="0" priority="1" operator="equal">
      <formula>"BRAD PITT"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  <controls>
    <control shapeId="1025" r:id="rId4" name="Spin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soyyo</dc:creator>
  <cp:lastModifiedBy>yo mismo</cp:lastModifiedBy>
  <dcterms:created xsi:type="dcterms:W3CDTF">2011-06-28T07:34:03Z</dcterms:created>
  <dcterms:modified xsi:type="dcterms:W3CDTF">2013-12-27T18:45:22Z</dcterms:modified>
</cp:coreProperties>
</file>